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f5bbcc25f4ce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Rent roll" sheetId="1" ns1:id="R7fc6b13d292c443c"/>
    <sheet name="Formula guide" sheetId="2" ns1:id="R6a3ef111283d4a48"/>
  </sheets>
  <definedNames>
    <definedName name="_xlnm.Print_Area" localSheetId="0">'Rent roll'!$A$1:$N$52</definedName>
    <definedName name="_xlnm.Print_Titles" localSheetId="0">'Rent roll'!$1:$16</definedName>
    <definedName name="_xlnm.Print_Area" localSheetId="1">'Formula guide'!$A$1:$E$26</definedName>
    <definedName name="_xlnm.Print_Titles" localSheetId="1">'Formula guide'!$1:$10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#,##0;(#,##0);&quot;—&quot;"/>
    <x:numFmt numFmtId="202" formatCode="0.0%;(0.0%);&quot;—&quot;"/>
    <x:numFmt numFmtId="203" formatCode="&quot;$&quot;#,##0;(&quot;$&quot;#,##0);&quot;—&quot;"/>
  </x:numFmts>
  <x:fonts count="11">
    <x:font>
      <x:sz val="11"/>
      <x:name val="Carlito"/>
    </x:font>
    <x:font>
      <x:sz val="11"/>
      <x:color rgb="FF1F2937"/>
      <x:name val="Arial"/>
    </x:font>
    <x:font>
      <x:b/>
      <x:sz val="11"/>
      <x:color rgb="FFB07D2E"/>
      <x:name val="Arial"/>
    </x:font>
    <x:font>
      <x:b/>
      <x:sz val="21"/>
      <x:color rgb="FF0B1D3A"/>
      <x:name val="Arial"/>
    </x:font>
    <x:font>
      <x:sz val="11"/>
      <x:color rgb="FF657080"/>
      <x:name val="Arial"/>
    </x:font>
    <x:font>
      <x:sz val="10"/>
      <x:color rgb="FF18549B"/>
      <x:name val="Arial"/>
    </x:font>
    <x:font>
      <x:sz val="11"/>
      <x:color rgb="FF18549B"/>
      <x:name val="Arial"/>
    </x:font>
    <x:font>
      <x:sz val="10"/>
      <x:color rgb="FF657080"/>
      <x:name val="Arial"/>
    </x:font>
    <x:font>
      <x:b/>
      <x:sz val="10"/>
      <x:color rgb="FFFFFFFF"/>
      <x:name val="Arial"/>
    </x:font>
    <x:font>
      <x:b/>
      <x:sz val="11"/>
      <x:color rgb="FF0B1D3A"/>
      <x:name val="Arial"/>
    </x:font>
    <x:font>
      <x:b/>
      <x:sz val="11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6F4EE"/>
      </x:patternFill>
    </x:fill>
    <x:fill>
      <x:patternFill patternType="solid">
        <x:fgColor rgb="FFFFF4DB"/>
      </x:patternFill>
    </x:fill>
    <x:fill>
      <x:patternFill patternType="solid">
        <x:fgColor rgb="FF0B1D3A"/>
      </x:patternFill>
    </x:fill>
  </x:fills>
  <x:borders count="7">
    <x:border/>
    <x:border>
      <x:bottom style="medium">
        <x:color rgb="FFB07D2E"/>
      </x:bottom>
    </x:border>
    <x:border>
      <x:bottom style="thin">
        <x:color rgb="FFE4C99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B07D2E"/>
      </x:top>
    </x:border>
  </x:borders>
  <x:cellStyleXfs count="1">
    <x:xf numFmtId="0" fontId="0" fillId="0" borderId="0"/>
  </x:cellStyleXfs>
  <x:cellXfs count="4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horizontal="right" vertical="center"/>
    </x:xf>
    <x:xf numFmtId="200" fontId="6" fillId="4" borderId="2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3" xfId="0" applyNumberFormat="1" applyFont="1" applyFill="1" applyBorder="1" applyAlignment="1">
      <x:alignment vertical="center"/>
    </x:xf>
    <x:xf numFmtId="0" fontId="8" fillId="5" borderId="4" xfId="0" applyNumberFormat="1" applyFont="1" applyFill="1" applyBorder="1" applyAlignment="1">
      <x:alignment vertical="center"/>
    </x:xf>
    <x:xf numFmtId="0" fontId="8" fillId="5" borderId="5" xfId="0" applyNumberFormat="1" applyFont="1" applyFill="1" applyBorder="1" applyAlignment="1">
      <x:alignment vertical="center"/>
    </x:xf>
    <x:xf numFmtId="0" fontId="8" fillId="5" borderId="3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8" fillId="5" borderId="5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horizontal="center" vertical="center" wrapText="1"/>
    </x:xf>
    <x:xf numFmtId="0" fontId="8" fillId="5" borderId="4" xfId="0" applyNumberFormat="1" applyFont="1" applyFill="1" applyBorder="1" applyAlignment="1">
      <x:alignment horizontal="center" vertical="center" wrapText="1"/>
    </x:xf>
    <x:xf numFmtId="0" fontId="8" fillId="5" borderId="5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left" vertical="center"/>
    </x:xf>
    <x:xf numFmtId="201" fontId="6" fillId="4" borderId="2" xfId="0" applyNumberFormat="1" applyFont="1" applyFill="1" applyBorder="1" applyAlignment="1">
      <x:alignment horizontal="right" vertical="center"/>
    </x:xf>
    <x:xf numFmtId="203" fontId="6" fillId="4" borderId="2" xfId="0" applyNumberFormat="1" applyFont="1" applyFill="1" applyBorder="1" applyAlignment="1">
      <x:alignment horizontal="right" vertical="center"/>
    </x:xf>
    <x:xf numFmtId="200" fontId="6" fillId="4" borderId="2" xfId="0" applyNumberFormat="1" applyFont="1" applyFill="1" applyBorder="1" applyAlignment="1">
      <x:alignment horizontal="left" vertical="center"/>
    </x:xf>
    <x:xf numFmtId="201" fontId="6" fillId="4" borderId="2" xfId="0" applyNumberFormat="1" applyFont="1" applyFill="1" applyBorder="1" applyAlignment="1">
      <x:alignment horizontal="left" vertical="center"/>
    </x:xf>
    <x:xf numFmtId="203" fontId="6" fillId="4" borderId="2" xfId="0" applyNumberFormat="1" applyFont="1" applyFill="1" applyBorder="1" applyAlignment="1">
      <x:alignment horizontal="left" vertical="center"/>
    </x:xf>
    <x:xf numFmtId="0" fontId="9" fillId="3" borderId="0" xfId="0" applyNumberFormat="1" applyFont="1" applyFill="1" applyBorder="1" applyAlignment="1">
      <x:alignment vertical="center"/>
    </x:xf>
    <x:xf numFmtId="0" fontId="9" fillId="3" borderId="6" xfId="0" applyNumberFormat="1" applyFont="1" applyFill="1" applyBorder="1" applyAlignment="1">
      <x:alignment vertical="center"/>
    </x:xf>
    <x:xf numFmtId="0" fontId="10" fillId="3" borderId="6" xfId="0" applyNumberFormat="1" applyFont="1" applyFill="1" applyBorder="1" applyAlignment="1">
      <x:alignment vertical="center"/>
    </x:xf>
    <x:xf numFmtId="0" fontId="10" fillId="3" borderId="6" xfId="0" applyNumberFormat="1" applyFont="1" applyFill="1" applyBorder="1" applyAlignment="1">
      <x:alignment horizontal="right" vertical="center"/>
    </x:xf>
    <x:xf numFmtId="203" fontId="10" fillId="3" borderId="6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93232"/>
      </x:font>
      <x:fill>
        <x:patternFill patternType="solid">
          <x:bgColor rgb="FFFCE8E6"/>
        </x:patternFill>
      </x:fill>
    </x:dxf>
    <x:dxf>
      <x:font>
        <x:b/>
        <x:color rgb="FFA9323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d43085451478f" /><Relationship Type="http://schemas.openxmlformats.org/officeDocument/2006/relationships/theme" Target="/xl/theme/theme1.xml" Id="R7cb750a405584a7d" /><Relationship Type="http://schemas.openxmlformats.org/officeDocument/2006/relationships/sharedStrings" Target="/xl/sharedStrings.xml" Id="R46562b24cfd2461a" /><Relationship Type="http://schemas.openxmlformats.org/officeDocument/2006/relationships/worksheet" Target="/xl/worksheets/sheet1.xml" Id="R7fc6b13d292c443c" /><Relationship Type="http://schemas.openxmlformats.org/officeDocument/2006/relationships/worksheet" Target="/xl/worksheets/sheet2.xml" Id="R6a3ef111283d4a48" /></Relationships>
</file>

<file path=xl/tables/table1.xml><?xml version="1.0" encoding="utf-8"?>
<x:table xmlns:x="http://schemas.openxmlformats.org/spreadsheetml/2006/main" id="1" name="RentRoll" displayName="RentRoll" ref="B16:N46" headerRowCount="1" totalsRowCount="0" totalsRowShown="0">
  <x:tableColumns count="13">
    <x:tableColumn id="1" name="Unit / suite"/>
    <x:tableColumn id="2" name="Property use"/>
    <x:tableColumn id="3" name="Area (SF)"/>
    <x:tableColumn id="4" name="Occupied?"/>
    <x:tableColumn id="5" name="Lease expiry"/>
    <x:tableColumn id="6" name="Monthly base rent"/>
    <x:tableColumn id="7" name="Collected this month"/>
    <x:tableColumn id="8" name="Concessions"/>
    <x:tableColumn id="9" name="Arrears balance"/>
    <x:tableColumn id="10" name="Net rent due"/>
    <x:tableColumn id="11" name="Annual base rent"/>
    <x:tableColumn id="12" name="Days to expiry"/>
    <x:tableColumn id="13" name="Review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7dce4b6b43f48b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0B1D3A"/>
    <pageSetUpPr fitToPage="1"/>
  </sheetPr>
  <sheetViews>
    <sheetView showGridLines="0" workbookViewId="0" zoomScale="70">
      <pane xSplit="2" ySplit="16" topLeftCell="C17" activePane="bottomRight" state="frozen"/>
    </sheetView>
  </sheetViews>
  <sheetFormatPr defaultRowHeight="15"/>
  <cols>
    <col min="1" max="1" width="3" hidden="0" customWidth="1"/>
    <col min="2" max="2" width="18" hidden="0" customWidth="1"/>
    <col min="3" max="3" width="17" hidden="0" customWidth="1"/>
    <col min="4" max="4" width="14" hidden="0" customWidth="1"/>
    <col min="5" max="5" width="16" hidden="0" customWidth="1"/>
    <col min="6" max="6" width="21" hidden="0" customWidth="1"/>
    <col min="7" max="7" width="20" hidden="0" customWidth="1"/>
    <col min="8" max="8" width="20" hidden="0" customWidth="1"/>
    <col min="9" max="9" width="19" hidden="0" customWidth="1"/>
    <col min="10" max="10" width="18" hidden="0" customWidth="1"/>
    <col min="11" max="11" width="20" hidden="0" customWidth="1"/>
    <col min="12" max="12" width="21" hidden="0" customWidth="1"/>
    <col min="13" max="13" width="20" hidden="0" customWidth="1"/>
    <col min="14" max="14" width="26" hidden="0" customWidth="1"/>
  </cols>
  <sheetData>
    <row r="1" ht="1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5" customHeight="1">
      <c r="A2" s="3"/>
      <c r="B2" s="4" t="str">
        <v>H EQUITIES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0" customHeight="1">
      <c r="A3" s="3"/>
      <c r="B3" s="5" t="str">
        <v>See the income behind each lease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2" customHeight="1">
      <c r="A4" s="3"/>
      <c r="B4" s="8" t="str">
        <v>One row per unit or suite. Collection figures cover one month. All figures are illustrative and amounts are USD.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ht="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29" customHeight="1">
      <c r="A6" s="3"/>
      <c r="B6" s="10" t="str">
        <v>ILLUSTRATIVE EXAMPLE. Replace amber inputs in blue type. Calculations update automatically.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ht="25" customHeight="1">
      <c r="A8" s="3"/>
      <c r="B8" s="3" t="str">
        <v>As of date</v>
      </c>
      <c r="C8" s="15" t="n">
        <v>46288.5</v>
      </c>
      <c r="D8" s="3"/>
      <c r="E8" s="3" t="str">
        <v>Units / suites listed</v>
      </c>
      <c r="F8" s="17">
        <f>COUNTA(B17:B46)</f>
        <v>5</v>
      </c>
      <c r="G8" s="3"/>
      <c r="H8" s="3" t="str">
        <v>Occupied units</v>
      </c>
      <c r="I8" s="17">
        <f>COUNTIFS(B17:B46,"&lt;&gt;",E17:E46,"Yes")</f>
        <v>4</v>
      </c>
      <c r="J8" s="3"/>
      <c r="K8" s="3" t="str">
        <v>Physical occupancy</v>
      </c>
      <c r="L8" s="18">
        <f>IF(F8=0,"n.a.",IF(COUNTIFS(B17:B46,"&lt;&gt;",E17:E46,"Yes")+COUNTIFS(B17:B46,"&lt;&gt;",E17:E46,"No")&lt;F8,"Set occupancy",I8/F8))</f>
        <v>0.8</v>
      </c>
      <c r="M8" s="3"/>
      <c r="N8" s="3"/>
    </row>
    <row r="9" ht="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ht="25" customHeight="1">
      <c r="A10" s="3"/>
      <c r="B10" s="3"/>
      <c r="C10" s="3"/>
      <c r="D10" s="3"/>
      <c r="E10" s="3" t="str">
        <v>Monthly net rent due</v>
      </c>
      <c r="F10" s="19">
        <f>IF(F8=0,"Enter units",IF(COUNT(K17:K46)&lt;F8,"Complete inputs",SUM(K17:K46)))</f>
        <v>9900</v>
      </c>
      <c r="G10" s="3"/>
      <c r="H10" s="3" t="str">
        <v>Monthly collections</v>
      </c>
      <c r="I10" s="19">
        <f>IF(F8=0,"Enter units",IF(COUNTIFS(B17:B46,"&lt;&gt;",H17:H46,"&lt;&gt;")&lt;F8,"Complete inputs",SUM(H17:H46)))</f>
        <v>9600</v>
      </c>
      <c r="J10" s="3"/>
      <c r="K10" s="3" t="str">
        <v>Collection difference</v>
      </c>
      <c r="L10" s="19">
        <f>IF(COUNT(F10,I10)&lt;2,"Complete inputs",I10-F10)</f>
        <v>-300</v>
      </c>
      <c r="M10" s="3"/>
      <c r="N10" s="3"/>
    </row>
    <row r="11" ht="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ht="29" customHeight="1">
      <c r="A12" s="3"/>
      <c r="B12" s="21" t="str">
        <v>Amber columns are editable. White columns calculate net rent, annualized base rent, days to lease expiry and the next item to review.</v>
      </c>
      <c r="C12" s="21" t="str">
        <v>Amber columns are editable. White columns calculate net rent, annualized base rent, days to lease expiry and the next item to review.</v>
      </c>
      <c r="D12" s="21" t="str">
        <v>Amber columns are editable. White columns calculate net rent, annualized base rent, days to lease expiry and the next item to review.</v>
      </c>
      <c r="E12" s="21" t="str">
        <v>Amber columns are editable. White columns calculate net rent, annualized base rent, days to lease expiry and the next item to review.</v>
      </c>
      <c r="F12" s="21" t="str">
        <v>Amber columns are editable. White columns calculate net rent, annualized base rent, days to lease expiry and the next item to review.</v>
      </c>
      <c r="G12" s="21" t="str">
        <v>Amber columns are editable. White columns calculate net rent, annualized base rent, days to lease expiry and the next item to review.</v>
      </c>
      <c r="H12" s="21" t="str">
        <v>Amber columns are editable. White columns calculate net rent, annualized base rent, days to lease expiry and the next item to review.</v>
      </c>
      <c r="I12" s="21" t="str">
        <v>Amber columns are editable. White columns calculate net rent, annualized base rent, days to lease expiry and the next item to review.</v>
      </c>
      <c r="J12" s="21" t="str">
        <v>Amber columns are editable. White columns calculate net rent, annualized base rent, days to lease expiry and the next item to review.</v>
      </c>
      <c r="K12" s="21" t="str">
        <v>Amber columns are editable. White columns calculate net rent, annualized base rent, days to lease expiry and the next item to review.</v>
      </c>
      <c r="L12" s="21" t="str">
        <v>Amber columns are editable. White columns calculate net rent, annualized base rent, days to lease expiry and the next item to review.</v>
      </c>
      <c r="M12" s="21" t="str">
        <v>Amber columns are editable. White columns calculate net rent, annualized base rent, days to lease expiry and the next item to review.</v>
      </c>
      <c r="N12" s="21" t="str">
        <v>Amber columns are editable. White columns calculate net rent, annualized base rent, days to lease expiry and the next item to review.</v>
      </c>
    </row>
    <row r="13" ht="29" customHeight="1">
      <c r="A13" s="3"/>
      <c r="B13" s="21" t="str">
        <v>Vacant units should have zero contractual rent and collections. Use arrears for the outstanding balance, not as a second deduction from rent due.</v>
      </c>
      <c r="C13" s="21" t="str">
        <v>Vacant units should have zero contractual rent and collections. Use arrears for the outstanding balance, not as a second deduction from rent due.</v>
      </c>
      <c r="D13" s="21" t="str">
        <v>Vacant units should have zero contractual rent and collections. Use arrears for the outstanding balance, not as a second deduction from rent due.</v>
      </c>
      <c r="E13" s="21" t="str">
        <v>Vacant units should have zero contractual rent and collections. Use arrears for the outstanding balance, not as a second deduction from rent due.</v>
      </c>
      <c r="F13" s="21" t="str">
        <v>Vacant units should have zero contractual rent and collections. Use arrears for the outstanding balance, not as a second deduction from rent due.</v>
      </c>
      <c r="G13" s="21" t="str">
        <v>Vacant units should have zero contractual rent and collections. Use arrears for the outstanding balance, not as a second deduction from rent due.</v>
      </c>
      <c r="H13" s="21" t="str">
        <v>Vacant units should have zero contractual rent and collections. Use arrears for the outstanding balance, not as a second deduction from rent due.</v>
      </c>
      <c r="I13" s="21" t="str">
        <v>Vacant units should have zero contractual rent and collections. Use arrears for the outstanding balance, not as a second deduction from rent due.</v>
      </c>
      <c r="J13" s="21" t="str">
        <v>Vacant units should have zero contractual rent and collections. Use arrears for the outstanding balance, not as a second deduction from rent due.</v>
      </c>
      <c r="K13" s="21" t="str">
        <v>Vacant units should have zero contractual rent and collections. Use arrears for the outstanding balance, not as a second deduction from rent due.</v>
      </c>
      <c r="L13" s="21" t="str">
        <v>Vacant units should have zero contractual rent and collections. Use arrears for the outstanding balance, not as a second deduction from rent due.</v>
      </c>
      <c r="M13" s="21" t="str">
        <v>Vacant units should have zero contractual rent and collections. Use arrears for the outstanding balance, not as a second deduction from rent due.</v>
      </c>
      <c r="N13" s="21" t="str">
        <v>Vacant units should have zero contractual rent and collections. Use arrears for the outstanding balance, not as a second deduction from rent due.</v>
      </c>
    </row>
    <row r="14" ht="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ht="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ht="44" customHeight="1">
      <c r="A16" s="3"/>
      <c r="B16" s="30" t="str">
        <v>Unit / suite</v>
      </c>
      <c r="C16" s="31" t="str">
        <v>Property use</v>
      </c>
      <c r="D16" s="31" t="str">
        <v>Area (SF)</v>
      </c>
      <c r="E16" s="31" t="str">
        <v>Occupied?</v>
      </c>
      <c r="F16" s="31" t="str">
        <v>Lease expiry</v>
      </c>
      <c r="G16" s="31" t="str">
        <v>Monthly base rent</v>
      </c>
      <c r="H16" s="31" t="str">
        <v>Collected this month</v>
      </c>
      <c r="I16" s="31" t="str">
        <v>Concessions</v>
      </c>
      <c r="J16" s="31" t="str">
        <v>Arrears balance</v>
      </c>
      <c r="K16" s="31" t="str">
        <v>Net rent due</v>
      </c>
      <c r="L16" s="31" t="str">
        <v>Annual base rent</v>
      </c>
      <c r="M16" s="31" t="str">
        <v>Days to expiry</v>
      </c>
      <c r="N16" s="32" t="str">
        <v>Review</v>
      </c>
    </row>
    <row r="17" ht="28" customHeight="1">
      <c r="A17" s="3"/>
      <c r="B17" s="33" t="str">
        <v>101</v>
      </c>
      <c r="C17" s="33" t="str">
        <v>Residential</v>
      </c>
      <c r="D17" s="34" t="n">
        <v>950</v>
      </c>
      <c r="E17" s="33" t="str">
        <v>Yes</v>
      </c>
      <c r="F17" s="15" t="n">
        <v>46477.5</v>
      </c>
      <c r="G17" s="35" t="n">
        <v>2200</v>
      </c>
      <c r="H17" s="35" t="n">
        <v>2100</v>
      </c>
      <c r="I17" s="35" t="n">
        <v>100</v>
      </c>
      <c r="J17" s="35" t="n">
        <v>0</v>
      </c>
      <c r="K17" s="19">
        <f>IF(B17="","",IF(COUNT(G17,I17)&lt;2,"Add rent",MAX(G17-I17,0)))</f>
        <v>2100</v>
      </c>
      <c r="L17" s="19">
        <f>IF(B17="","",IF(NOT(ISNUMBER(G17)),"Add rent",G17*12))</f>
        <v>26400</v>
      </c>
      <c r="M17" s="17">
        <f>IF(OR(B17="",E17="No"),"",IF(COUNT(F17,$C$8)&lt;2,"Enter dates",F17-$C$8))</f>
        <v>189</v>
      </c>
      <c r="N17" s="16" t="str">
        <f>IF(B17="","",IF(E17="","Set occupancy",IF(COUNT(G17:J17)&lt;4,"Add rent figures",IF(I17&gt;G17,"Check concession",IF(E17="No","Vacant",IF(NOT(ISNUMBER(F17)),"Add expiry",IF(NOT(ISNUMBER($C$8)),"Set as-of date",IF(M17&lt;0,"Expired",IF(M17&lt;=90,"Expires within 90d",IF(J17&gt;0,"Arrears","Current"))))))))))</f>
        <v>Current</v>
      </c>
    </row>
    <row r="18" ht="28" customHeight="1">
      <c r="A18" s="3"/>
      <c r="B18" s="33" t="str">
        <v>102</v>
      </c>
      <c r="C18" s="33" t="str">
        <v>Residential</v>
      </c>
      <c r="D18" s="34" t="n">
        <v>1050</v>
      </c>
      <c r="E18" s="33" t="str">
        <v>Yes</v>
      </c>
      <c r="F18" s="15" t="n">
        <v>46326.5</v>
      </c>
      <c r="G18" s="35" t="n">
        <v>2500</v>
      </c>
      <c r="H18" s="35" t="n">
        <v>2500</v>
      </c>
      <c r="I18" s="35" t="n">
        <v>0</v>
      </c>
      <c r="J18" s="35" t="n">
        <v>0</v>
      </c>
      <c r="K18" s="19">
        <f>IF(B18="","",IF(COUNT(G18,I18)&lt;2,"Add rent",MAX(G18-I18,0)))</f>
        <v>2500</v>
      </c>
      <c r="L18" s="19">
        <f>IF(B18="","",IF(NOT(ISNUMBER(G18)),"Add rent",G18*12))</f>
        <v>30000</v>
      </c>
      <c r="M18" s="17">
        <f>IF(OR(B18="",E18="No"),"",IF(COUNT(F18,$C$8)&lt;2,"Enter dates",F18-$C$8))</f>
        <v>38</v>
      </c>
      <c r="N18" s="16" t="str">
        <f>IF(B18="","",IF(E18="","Set occupancy",IF(COUNT(G18:J18)&lt;4,"Add rent figures",IF(I18&gt;G18,"Check concession",IF(E18="No","Vacant",IF(NOT(ISNUMBER(F18)),"Add expiry",IF(NOT(ISNUMBER($C$8)),"Set as-of date",IF(M18&lt;0,"Expired",IF(M18&lt;=90,"Expires within 90d",IF(J18&gt;0,"Arrears","Current"))))))))))</f>
        <v>Expires within 90d</v>
      </c>
    </row>
    <row r="19" ht="28" customHeight="1">
      <c r="A19" s="3"/>
      <c r="B19" s="33" t="str">
        <v>103</v>
      </c>
      <c r="C19" s="33" t="str">
        <v>Residential</v>
      </c>
      <c r="D19" s="34" t="n">
        <v>950</v>
      </c>
      <c r="E19" s="33" t="str">
        <v>No</v>
      </c>
      <c r="F19" s="36"/>
      <c r="G19" s="35" t="n">
        <v>0</v>
      </c>
      <c r="H19" s="35" t="n">
        <v>0</v>
      </c>
      <c r="I19" s="35" t="n">
        <v>0</v>
      </c>
      <c r="J19" s="35" t="n">
        <v>0</v>
      </c>
      <c r="K19" s="19">
        <f>IF(B19="","",IF(COUNT(G19,I19)&lt;2,"Add rent",MAX(G19-I19,0)))</f>
        <v>0</v>
      </c>
      <c r="L19" s="19">
        <f>IF(B19="","",IF(NOT(ISNUMBER(G19)),"Add rent",G19*12))</f>
        <v>0</v>
      </c>
      <c r="M19" s="17" t="str">
        <f>IF(OR(B19="",E19="No"),"",IF(COUNT(F19,$C$8)&lt;2,"Enter dates",F19-$C$8))</f>
        <v/>
      </c>
      <c r="N19" s="16" t="str">
        <f>IF(B19="","",IF(E19="","Set occupancy",IF(COUNT(G19:J19)&lt;4,"Add rent figures",IF(I19&gt;G19,"Check concession",IF(E19="No","Vacant",IF(NOT(ISNUMBER(F19)),"Add expiry",IF(NOT(ISNUMBER($C$8)),"Set as-of date",IF(M19&lt;0,"Expired",IF(M19&lt;=90,"Expires within 90d",IF(J19&gt;0,"Arrears","Current"))))))))))</f>
        <v>Vacant</v>
      </c>
    </row>
    <row r="20" ht="28" customHeight="1">
      <c r="A20" s="3"/>
      <c r="B20" s="33" t="str">
        <v>104</v>
      </c>
      <c r="C20" s="33" t="str">
        <v>Residential</v>
      </c>
      <c r="D20" s="34" t="n">
        <v>1100</v>
      </c>
      <c r="E20" s="33" t="str">
        <v>Yes</v>
      </c>
      <c r="F20" s="15" t="n">
        <v>46568.5</v>
      </c>
      <c r="G20" s="35" t="n">
        <v>2700</v>
      </c>
      <c r="H20" s="35" t="n">
        <v>2400</v>
      </c>
      <c r="I20" s="35" t="n">
        <v>0</v>
      </c>
      <c r="J20" s="35" t="n">
        <v>300</v>
      </c>
      <c r="K20" s="19">
        <f>IF(B20="","",IF(COUNT(G20,I20)&lt;2,"Add rent",MAX(G20-I20,0)))</f>
        <v>2700</v>
      </c>
      <c r="L20" s="19">
        <f>IF(B20="","",IF(NOT(ISNUMBER(G20)),"Add rent",G20*12))</f>
        <v>32400</v>
      </c>
      <c r="M20" s="17">
        <f>IF(OR(B20="",E20="No"),"",IF(COUNT(F20,$C$8)&lt;2,"Enter dates",F20-$C$8))</f>
        <v>280</v>
      </c>
      <c r="N20" s="16" t="str">
        <f>IF(B20="","",IF(E20="","Set occupancy",IF(COUNT(G20:J20)&lt;4,"Add rent figures",IF(I20&gt;G20,"Check concession",IF(E20="No","Vacant",IF(NOT(ISNUMBER(F20)),"Add expiry",IF(NOT(ISNUMBER($C$8)),"Set as-of date",IF(M20&lt;0,"Expired",IF(M20&lt;=90,"Expires within 90d",IF(J20&gt;0,"Arrears","Current"))))))))))</f>
        <v>Arrears</v>
      </c>
    </row>
    <row r="21" ht="28" customHeight="1">
      <c r="A21" s="3"/>
      <c r="B21" s="33" t="str">
        <v>105</v>
      </c>
      <c r="C21" s="33" t="str">
        <v>Residential</v>
      </c>
      <c r="D21" s="34" t="n">
        <v>1000</v>
      </c>
      <c r="E21" s="33" t="str">
        <v>Yes</v>
      </c>
      <c r="F21" s="15" t="n">
        <v>46630.5</v>
      </c>
      <c r="G21" s="35" t="n">
        <v>2600</v>
      </c>
      <c r="H21" s="35" t="n">
        <v>2600</v>
      </c>
      <c r="I21" s="35" t="n">
        <v>0</v>
      </c>
      <c r="J21" s="35" t="n">
        <v>0</v>
      </c>
      <c r="K21" s="19">
        <f>IF(B21="","",IF(COUNT(G21,I21)&lt;2,"Add rent",MAX(G21-I21,0)))</f>
        <v>2600</v>
      </c>
      <c r="L21" s="19">
        <f>IF(B21="","",IF(NOT(ISNUMBER(G21)),"Add rent",G21*12))</f>
        <v>31200</v>
      </c>
      <c r="M21" s="17">
        <f>IF(OR(B21="",E21="No"),"",IF(COUNT(F21,$C$8)&lt;2,"Enter dates",F21-$C$8))</f>
        <v>342</v>
      </c>
      <c r="N21" s="16" t="str">
        <f>IF(B21="","",IF(E21="","Set occupancy",IF(COUNT(G21:J21)&lt;4,"Add rent figures",IF(I21&gt;G21,"Check concession",IF(E21="No","Vacant",IF(NOT(ISNUMBER(F21)),"Add expiry",IF(NOT(ISNUMBER($C$8)),"Set as-of date",IF(M21&lt;0,"Expired",IF(M21&lt;=90,"Expires within 90d",IF(J21&gt;0,"Arrears","Current"))))))))))</f>
        <v>Current</v>
      </c>
    </row>
    <row r="22" ht="28" customHeight="1">
      <c r="A22" s="3"/>
      <c r="B22" s="33"/>
      <c r="C22" s="33"/>
      <c r="D22" s="37"/>
      <c r="E22" s="33"/>
      <c r="F22" s="36"/>
      <c r="G22" s="38"/>
      <c r="H22" s="38"/>
      <c r="I22" s="38"/>
      <c r="J22" s="38"/>
      <c r="K22" s="19" t="str">
        <f>IF(B22="","",IF(COUNT(G22,I22)&lt;2,"Add rent",MAX(G22-I22,0)))</f>
        <v/>
      </c>
      <c r="L22" s="19" t="str">
        <f>IF(B22="","",IF(NOT(ISNUMBER(G22)),"Add rent",G22*12))</f>
        <v/>
      </c>
      <c r="M22" s="17" t="str">
        <f>IF(OR(B22="",E22="No"),"",IF(COUNT(F22,$C$8)&lt;2,"Enter dates",F22-$C$8))</f>
        <v/>
      </c>
      <c r="N22" s="16" t="str">
        <f>IF(B22="","",IF(E22="","Set occupancy",IF(COUNT(G22:J22)&lt;4,"Add rent figures",IF(I22&gt;G22,"Check concession",IF(E22="No","Vacant",IF(NOT(ISNUMBER(F22)),"Add expiry",IF(NOT(ISNUMBER($C$8)),"Set as-of date",IF(M22&lt;0,"Expired",IF(M22&lt;=90,"Expires within 90d",IF(J22&gt;0,"Arrears","Current"))))))))))</f>
        <v/>
      </c>
    </row>
    <row r="23" ht="28" customHeight="1">
      <c r="A23" s="3"/>
      <c r="B23" s="33"/>
      <c r="C23" s="33"/>
      <c r="D23" s="37"/>
      <c r="E23" s="33"/>
      <c r="F23" s="36"/>
      <c r="G23" s="38"/>
      <c r="H23" s="38"/>
      <c r="I23" s="38"/>
      <c r="J23" s="38"/>
      <c r="K23" s="19" t="str">
        <f>IF(B23="","",IF(COUNT(G23,I23)&lt;2,"Add rent",MAX(G23-I23,0)))</f>
        <v/>
      </c>
      <c r="L23" s="19" t="str">
        <f>IF(B23="","",IF(NOT(ISNUMBER(G23)),"Add rent",G23*12))</f>
        <v/>
      </c>
      <c r="M23" s="17" t="str">
        <f>IF(OR(B23="",E23="No"),"",IF(COUNT(F23,$C$8)&lt;2,"Enter dates",F23-$C$8))</f>
        <v/>
      </c>
      <c r="N23" s="16" t="str">
        <f>IF(B23="","",IF(E23="","Set occupancy",IF(COUNT(G23:J23)&lt;4,"Add rent figures",IF(I23&gt;G23,"Check concession",IF(E23="No","Vacant",IF(NOT(ISNUMBER(F23)),"Add expiry",IF(NOT(ISNUMBER($C$8)),"Set as-of date",IF(M23&lt;0,"Expired",IF(M23&lt;=90,"Expires within 90d",IF(J23&gt;0,"Arrears","Current"))))))))))</f>
        <v/>
      </c>
    </row>
    <row r="24" ht="28" customHeight="1">
      <c r="A24" s="3"/>
      <c r="B24" s="33"/>
      <c r="C24" s="33"/>
      <c r="D24" s="37"/>
      <c r="E24" s="33"/>
      <c r="F24" s="36"/>
      <c r="G24" s="38"/>
      <c r="H24" s="38"/>
      <c r="I24" s="38"/>
      <c r="J24" s="38"/>
      <c r="K24" s="19" t="str">
        <f>IF(B24="","",IF(COUNT(G24,I24)&lt;2,"Add rent",MAX(G24-I24,0)))</f>
        <v/>
      </c>
      <c r="L24" s="19" t="str">
        <f>IF(B24="","",IF(NOT(ISNUMBER(G24)),"Add rent",G24*12))</f>
        <v/>
      </c>
      <c r="M24" s="17" t="str">
        <f>IF(OR(B24="",E24="No"),"",IF(COUNT(F24,$C$8)&lt;2,"Enter dates",F24-$C$8))</f>
        <v/>
      </c>
      <c r="N24" s="16" t="str">
        <f>IF(B24="","",IF(E24="","Set occupancy",IF(COUNT(G24:J24)&lt;4,"Add rent figures",IF(I24&gt;G24,"Check concession",IF(E24="No","Vacant",IF(NOT(ISNUMBER(F24)),"Add expiry",IF(NOT(ISNUMBER($C$8)),"Set as-of date",IF(M24&lt;0,"Expired",IF(M24&lt;=90,"Expires within 90d",IF(J24&gt;0,"Arrears","Current"))))))))))</f>
        <v/>
      </c>
    </row>
    <row r="25" ht="28" customHeight="1">
      <c r="A25" s="3"/>
      <c r="B25" s="33"/>
      <c r="C25" s="33"/>
      <c r="D25" s="37"/>
      <c r="E25" s="33"/>
      <c r="F25" s="36"/>
      <c r="G25" s="38"/>
      <c r="H25" s="38"/>
      <c r="I25" s="38"/>
      <c r="J25" s="38"/>
      <c r="K25" s="19" t="str">
        <f>IF(B25="","",IF(COUNT(G25,I25)&lt;2,"Add rent",MAX(G25-I25,0)))</f>
        <v/>
      </c>
      <c r="L25" s="19" t="str">
        <f>IF(B25="","",IF(NOT(ISNUMBER(G25)),"Add rent",G25*12))</f>
        <v/>
      </c>
      <c r="M25" s="17" t="str">
        <f>IF(OR(B25="",E25="No"),"",IF(COUNT(F25,$C$8)&lt;2,"Enter dates",F25-$C$8))</f>
        <v/>
      </c>
      <c r="N25" s="16" t="str">
        <f>IF(B25="","",IF(E25="","Set occupancy",IF(COUNT(G25:J25)&lt;4,"Add rent figures",IF(I25&gt;G25,"Check concession",IF(E25="No","Vacant",IF(NOT(ISNUMBER(F25)),"Add expiry",IF(NOT(ISNUMBER($C$8)),"Set as-of date",IF(M25&lt;0,"Expired",IF(M25&lt;=90,"Expires within 90d",IF(J25&gt;0,"Arrears","Current"))))))))))</f>
        <v/>
      </c>
    </row>
    <row r="26" ht="28" customHeight="1">
      <c r="A26" s="3"/>
      <c r="B26" s="33"/>
      <c r="C26" s="33"/>
      <c r="D26" s="37"/>
      <c r="E26" s="33"/>
      <c r="F26" s="36"/>
      <c r="G26" s="38"/>
      <c r="H26" s="38"/>
      <c r="I26" s="38"/>
      <c r="J26" s="38"/>
      <c r="K26" s="19" t="str">
        <f>IF(B26="","",IF(COUNT(G26,I26)&lt;2,"Add rent",MAX(G26-I26,0)))</f>
        <v/>
      </c>
      <c r="L26" s="19" t="str">
        <f>IF(B26="","",IF(NOT(ISNUMBER(G26)),"Add rent",G26*12))</f>
        <v/>
      </c>
      <c r="M26" s="17" t="str">
        <f>IF(OR(B26="",E26="No"),"",IF(COUNT(F26,$C$8)&lt;2,"Enter dates",F26-$C$8))</f>
        <v/>
      </c>
      <c r="N26" s="16" t="str">
        <f>IF(B26="","",IF(E26="","Set occupancy",IF(COUNT(G26:J26)&lt;4,"Add rent figures",IF(I26&gt;G26,"Check concession",IF(E26="No","Vacant",IF(NOT(ISNUMBER(F26)),"Add expiry",IF(NOT(ISNUMBER($C$8)),"Set as-of date",IF(M26&lt;0,"Expired",IF(M26&lt;=90,"Expires within 90d",IF(J26&gt;0,"Arrears","Current"))))))))))</f>
        <v/>
      </c>
    </row>
    <row r="27" ht="28" customHeight="1">
      <c r="A27" s="3"/>
      <c r="B27" s="33"/>
      <c r="C27" s="33"/>
      <c r="D27" s="37"/>
      <c r="E27" s="33"/>
      <c r="F27" s="36"/>
      <c r="G27" s="38"/>
      <c r="H27" s="38"/>
      <c r="I27" s="38"/>
      <c r="J27" s="38"/>
      <c r="K27" s="19" t="str">
        <f>IF(B27="","",IF(COUNT(G27,I27)&lt;2,"Add rent",MAX(G27-I27,0)))</f>
        <v/>
      </c>
      <c r="L27" s="19" t="str">
        <f>IF(B27="","",IF(NOT(ISNUMBER(G27)),"Add rent",G27*12))</f>
        <v/>
      </c>
      <c r="M27" s="17" t="str">
        <f>IF(OR(B27="",E27="No"),"",IF(COUNT(F27,$C$8)&lt;2,"Enter dates",F27-$C$8))</f>
        <v/>
      </c>
      <c r="N27" s="16" t="str">
        <f>IF(B27="","",IF(E27="","Set occupancy",IF(COUNT(G27:J27)&lt;4,"Add rent figures",IF(I27&gt;G27,"Check concession",IF(E27="No","Vacant",IF(NOT(ISNUMBER(F27)),"Add expiry",IF(NOT(ISNUMBER($C$8)),"Set as-of date",IF(M27&lt;0,"Expired",IF(M27&lt;=90,"Expires within 90d",IF(J27&gt;0,"Arrears","Current"))))))))))</f>
        <v/>
      </c>
    </row>
    <row r="28" ht="28" customHeight="1">
      <c r="A28" s="3"/>
      <c r="B28" s="33"/>
      <c r="C28" s="33"/>
      <c r="D28" s="37"/>
      <c r="E28" s="33"/>
      <c r="F28" s="36"/>
      <c r="G28" s="38"/>
      <c r="H28" s="38"/>
      <c r="I28" s="38"/>
      <c r="J28" s="38"/>
      <c r="K28" s="19" t="str">
        <f>IF(B28="","",IF(COUNT(G28,I28)&lt;2,"Add rent",MAX(G28-I28,0)))</f>
        <v/>
      </c>
      <c r="L28" s="19" t="str">
        <f>IF(B28="","",IF(NOT(ISNUMBER(G28)),"Add rent",G28*12))</f>
        <v/>
      </c>
      <c r="M28" s="17" t="str">
        <f>IF(OR(B28="",E28="No"),"",IF(COUNT(F28,$C$8)&lt;2,"Enter dates",F28-$C$8))</f>
        <v/>
      </c>
      <c r="N28" s="16" t="str">
        <f>IF(B28="","",IF(E28="","Set occupancy",IF(COUNT(G28:J28)&lt;4,"Add rent figures",IF(I28&gt;G28,"Check concession",IF(E28="No","Vacant",IF(NOT(ISNUMBER(F28)),"Add expiry",IF(NOT(ISNUMBER($C$8)),"Set as-of date",IF(M28&lt;0,"Expired",IF(M28&lt;=90,"Expires within 90d",IF(J28&gt;0,"Arrears","Current"))))))))))</f>
        <v/>
      </c>
    </row>
    <row r="29" ht="28" customHeight="1">
      <c r="A29" s="3"/>
      <c r="B29" s="33"/>
      <c r="C29" s="33"/>
      <c r="D29" s="37"/>
      <c r="E29" s="33"/>
      <c r="F29" s="36"/>
      <c r="G29" s="38"/>
      <c r="H29" s="38"/>
      <c r="I29" s="38"/>
      <c r="J29" s="38"/>
      <c r="K29" s="19" t="str">
        <f>IF(B29="","",IF(COUNT(G29,I29)&lt;2,"Add rent",MAX(G29-I29,0)))</f>
        <v/>
      </c>
      <c r="L29" s="19" t="str">
        <f>IF(B29="","",IF(NOT(ISNUMBER(G29)),"Add rent",G29*12))</f>
        <v/>
      </c>
      <c r="M29" s="17" t="str">
        <f>IF(OR(B29="",E29="No"),"",IF(COUNT(F29,$C$8)&lt;2,"Enter dates",F29-$C$8))</f>
        <v/>
      </c>
      <c r="N29" s="16" t="str">
        <f>IF(B29="","",IF(E29="","Set occupancy",IF(COUNT(G29:J29)&lt;4,"Add rent figures",IF(I29&gt;G29,"Check concession",IF(E29="No","Vacant",IF(NOT(ISNUMBER(F29)),"Add expiry",IF(NOT(ISNUMBER($C$8)),"Set as-of date",IF(M29&lt;0,"Expired",IF(M29&lt;=90,"Expires within 90d",IF(J29&gt;0,"Arrears","Current"))))))))))</f>
        <v/>
      </c>
    </row>
    <row r="30" ht="28" customHeight="1">
      <c r="A30" s="3"/>
      <c r="B30" s="33"/>
      <c r="C30" s="33"/>
      <c r="D30" s="37"/>
      <c r="E30" s="33"/>
      <c r="F30" s="36"/>
      <c r="G30" s="38"/>
      <c r="H30" s="38"/>
      <c r="I30" s="38"/>
      <c r="J30" s="38"/>
      <c r="K30" s="19" t="str">
        <f>IF(B30="","",IF(COUNT(G30,I30)&lt;2,"Add rent",MAX(G30-I30,0)))</f>
        <v/>
      </c>
      <c r="L30" s="19" t="str">
        <f>IF(B30="","",IF(NOT(ISNUMBER(G30)),"Add rent",G30*12))</f>
        <v/>
      </c>
      <c r="M30" s="17" t="str">
        <f>IF(OR(B30="",E30="No"),"",IF(COUNT(F30,$C$8)&lt;2,"Enter dates",F30-$C$8))</f>
        <v/>
      </c>
      <c r="N30" s="16" t="str">
        <f>IF(B30="","",IF(E30="","Set occupancy",IF(COUNT(G30:J30)&lt;4,"Add rent figures",IF(I30&gt;G30,"Check concession",IF(E30="No","Vacant",IF(NOT(ISNUMBER(F30)),"Add expiry",IF(NOT(ISNUMBER($C$8)),"Set as-of date",IF(M30&lt;0,"Expired",IF(M30&lt;=90,"Expires within 90d",IF(J30&gt;0,"Arrears","Current"))))))))))</f>
        <v/>
      </c>
    </row>
    <row r="31" ht="28" customHeight="1">
      <c r="A31" s="3"/>
      <c r="B31" s="33"/>
      <c r="C31" s="33"/>
      <c r="D31" s="37"/>
      <c r="E31" s="33"/>
      <c r="F31" s="36"/>
      <c r="G31" s="38"/>
      <c r="H31" s="38"/>
      <c r="I31" s="38"/>
      <c r="J31" s="38"/>
      <c r="K31" s="19" t="str">
        <f>IF(B31="","",IF(COUNT(G31,I31)&lt;2,"Add rent",MAX(G31-I31,0)))</f>
        <v/>
      </c>
      <c r="L31" s="19" t="str">
        <f>IF(B31="","",IF(NOT(ISNUMBER(G31)),"Add rent",G31*12))</f>
        <v/>
      </c>
      <c r="M31" s="17" t="str">
        <f>IF(OR(B31="",E31="No"),"",IF(COUNT(F31,$C$8)&lt;2,"Enter dates",F31-$C$8))</f>
        <v/>
      </c>
      <c r="N31" s="16" t="str">
        <f>IF(B31="","",IF(E31="","Set occupancy",IF(COUNT(G31:J31)&lt;4,"Add rent figures",IF(I31&gt;G31,"Check concession",IF(E31="No","Vacant",IF(NOT(ISNUMBER(F31)),"Add expiry",IF(NOT(ISNUMBER($C$8)),"Set as-of date",IF(M31&lt;0,"Expired",IF(M31&lt;=90,"Expires within 90d",IF(J31&gt;0,"Arrears","Current"))))))))))</f>
        <v/>
      </c>
    </row>
    <row r="32" ht="28" customHeight="1">
      <c r="A32" s="3"/>
      <c r="B32" s="33"/>
      <c r="C32" s="33"/>
      <c r="D32" s="37"/>
      <c r="E32" s="33"/>
      <c r="F32" s="36"/>
      <c r="G32" s="38"/>
      <c r="H32" s="38"/>
      <c r="I32" s="38"/>
      <c r="J32" s="38"/>
      <c r="K32" s="19" t="str">
        <f>IF(B32="","",IF(COUNT(G32,I32)&lt;2,"Add rent",MAX(G32-I32,0)))</f>
        <v/>
      </c>
      <c r="L32" s="19" t="str">
        <f>IF(B32="","",IF(NOT(ISNUMBER(G32)),"Add rent",G32*12))</f>
        <v/>
      </c>
      <c r="M32" s="17" t="str">
        <f>IF(OR(B32="",E32="No"),"",IF(COUNT(F32,$C$8)&lt;2,"Enter dates",F32-$C$8))</f>
        <v/>
      </c>
      <c r="N32" s="16" t="str">
        <f>IF(B32="","",IF(E32="","Set occupancy",IF(COUNT(G32:J32)&lt;4,"Add rent figures",IF(I32&gt;G32,"Check concession",IF(E32="No","Vacant",IF(NOT(ISNUMBER(F32)),"Add expiry",IF(NOT(ISNUMBER($C$8)),"Set as-of date",IF(M32&lt;0,"Expired",IF(M32&lt;=90,"Expires within 90d",IF(J32&gt;0,"Arrears","Current"))))))))))</f>
        <v/>
      </c>
    </row>
    <row r="33" ht="28" customHeight="1">
      <c r="A33" s="3"/>
      <c r="B33" s="33"/>
      <c r="C33" s="33"/>
      <c r="D33" s="37"/>
      <c r="E33" s="33"/>
      <c r="F33" s="36"/>
      <c r="G33" s="38"/>
      <c r="H33" s="38"/>
      <c r="I33" s="38"/>
      <c r="J33" s="38"/>
      <c r="K33" s="19" t="str">
        <f>IF(B33="","",IF(COUNT(G33,I33)&lt;2,"Add rent",MAX(G33-I33,0)))</f>
        <v/>
      </c>
      <c r="L33" s="19" t="str">
        <f>IF(B33="","",IF(NOT(ISNUMBER(G33)),"Add rent",G33*12))</f>
        <v/>
      </c>
      <c r="M33" s="17" t="str">
        <f>IF(OR(B33="",E33="No"),"",IF(COUNT(F33,$C$8)&lt;2,"Enter dates",F33-$C$8))</f>
        <v/>
      </c>
      <c r="N33" s="16" t="str">
        <f>IF(B33="","",IF(E33="","Set occupancy",IF(COUNT(G33:J33)&lt;4,"Add rent figures",IF(I33&gt;G33,"Check concession",IF(E33="No","Vacant",IF(NOT(ISNUMBER(F33)),"Add expiry",IF(NOT(ISNUMBER($C$8)),"Set as-of date",IF(M33&lt;0,"Expired",IF(M33&lt;=90,"Expires within 90d",IF(J33&gt;0,"Arrears","Current"))))))))))</f>
        <v/>
      </c>
    </row>
    <row r="34" ht="28" customHeight="1">
      <c r="A34" s="3"/>
      <c r="B34" s="33"/>
      <c r="C34" s="33"/>
      <c r="D34" s="37"/>
      <c r="E34" s="33"/>
      <c r="F34" s="36"/>
      <c r="G34" s="38"/>
      <c r="H34" s="38"/>
      <c r="I34" s="38"/>
      <c r="J34" s="38"/>
      <c r="K34" s="19" t="str">
        <f>IF(B34="","",IF(COUNT(G34,I34)&lt;2,"Add rent",MAX(G34-I34,0)))</f>
        <v/>
      </c>
      <c r="L34" s="19" t="str">
        <f>IF(B34="","",IF(NOT(ISNUMBER(G34)),"Add rent",G34*12))</f>
        <v/>
      </c>
      <c r="M34" s="17" t="str">
        <f>IF(OR(B34="",E34="No"),"",IF(COUNT(F34,$C$8)&lt;2,"Enter dates",F34-$C$8))</f>
        <v/>
      </c>
      <c r="N34" s="16" t="str">
        <f>IF(B34="","",IF(E34="","Set occupancy",IF(COUNT(G34:J34)&lt;4,"Add rent figures",IF(I34&gt;G34,"Check concession",IF(E34="No","Vacant",IF(NOT(ISNUMBER(F34)),"Add expiry",IF(NOT(ISNUMBER($C$8)),"Set as-of date",IF(M34&lt;0,"Expired",IF(M34&lt;=90,"Expires within 90d",IF(J34&gt;0,"Arrears","Current"))))))))))</f>
        <v/>
      </c>
    </row>
    <row r="35" ht="28" customHeight="1">
      <c r="A35" s="3"/>
      <c r="B35" s="33"/>
      <c r="C35" s="33"/>
      <c r="D35" s="37"/>
      <c r="E35" s="33"/>
      <c r="F35" s="36"/>
      <c r="G35" s="38"/>
      <c r="H35" s="38"/>
      <c r="I35" s="38"/>
      <c r="J35" s="38"/>
      <c r="K35" s="19" t="str">
        <f>IF(B35="","",IF(COUNT(G35,I35)&lt;2,"Add rent",MAX(G35-I35,0)))</f>
        <v/>
      </c>
      <c r="L35" s="19" t="str">
        <f>IF(B35="","",IF(NOT(ISNUMBER(G35)),"Add rent",G35*12))</f>
        <v/>
      </c>
      <c r="M35" s="17" t="str">
        <f>IF(OR(B35="",E35="No"),"",IF(COUNT(F35,$C$8)&lt;2,"Enter dates",F35-$C$8))</f>
        <v/>
      </c>
      <c r="N35" s="16" t="str">
        <f>IF(B35="","",IF(E35="","Set occupancy",IF(COUNT(G35:J35)&lt;4,"Add rent figures",IF(I35&gt;G35,"Check concession",IF(E35="No","Vacant",IF(NOT(ISNUMBER(F35)),"Add expiry",IF(NOT(ISNUMBER($C$8)),"Set as-of date",IF(M35&lt;0,"Expired",IF(M35&lt;=90,"Expires within 90d",IF(J35&gt;0,"Arrears","Current"))))))))))</f>
        <v/>
      </c>
    </row>
    <row r="36" ht="28" customHeight="1">
      <c r="A36" s="3"/>
      <c r="B36" s="33"/>
      <c r="C36" s="33"/>
      <c r="D36" s="37"/>
      <c r="E36" s="33"/>
      <c r="F36" s="36"/>
      <c r="G36" s="38"/>
      <c r="H36" s="38"/>
      <c r="I36" s="38"/>
      <c r="J36" s="38"/>
      <c r="K36" s="19" t="str">
        <f>IF(B36="","",IF(COUNT(G36,I36)&lt;2,"Add rent",MAX(G36-I36,0)))</f>
        <v/>
      </c>
      <c r="L36" s="19" t="str">
        <f>IF(B36="","",IF(NOT(ISNUMBER(G36)),"Add rent",G36*12))</f>
        <v/>
      </c>
      <c r="M36" s="17" t="str">
        <f>IF(OR(B36="",E36="No"),"",IF(COUNT(F36,$C$8)&lt;2,"Enter dates",F36-$C$8))</f>
        <v/>
      </c>
      <c r="N36" s="16" t="str">
        <f>IF(B36="","",IF(E36="","Set occupancy",IF(COUNT(G36:J36)&lt;4,"Add rent figures",IF(I36&gt;G36,"Check concession",IF(E36="No","Vacant",IF(NOT(ISNUMBER(F36)),"Add expiry",IF(NOT(ISNUMBER($C$8)),"Set as-of date",IF(M36&lt;0,"Expired",IF(M36&lt;=90,"Expires within 90d",IF(J36&gt;0,"Arrears","Current"))))))))))</f>
        <v/>
      </c>
    </row>
    <row r="37" ht="28" customHeight="1">
      <c r="A37" s="3"/>
      <c r="B37" s="33"/>
      <c r="C37" s="33"/>
      <c r="D37" s="37"/>
      <c r="E37" s="33"/>
      <c r="F37" s="36"/>
      <c r="G37" s="38"/>
      <c r="H37" s="38"/>
      <c r="I37" s="38"/>
      <c r="J37" s="38"/>
      <c r="K37" s="19" t="str">
        <f>IF(B37="","",IF(COUNT(G37,I37)&lt;2,"Add rent",MAX(G37-I37,0)))</f>
        <v/>
      </c>
      <c r="L37" s="19" t="str">
        <f>IF(B37="","",IF(NOT(ISNUMBER(G37)),"Add rent",G37*12))</f>
        <v/>
      </c>
      <c r="M37" s="17" t="str">
        <f>IF(OR(B37="",E37="No"),"",IF(COUNT(F37,$C$8)&lt;2,"Enter dates",F37-$C$8))</f>
        <v/>
      </c>
      <c r="N37" s="16" t="str">
        <f>IF(B37="","",IF(E37="","Set occupancy",IF(COUNT(G37:J37)&lt;4,"Add rent figures",IF(I37&gt;G37,"Check concession",IF(E37="No","Vacant",IF(NOT(ISNUMBER(F37)),"Add expiry",IF(NOT(ISNUMBER($C$8)),"Set as-of date",IF(M37&lt;0,"Expired",IF(M37&lt;=90,"Expires within 90d",IF(J37&gt;0,"Arrears","Current"))))))))))</f>
        <v/>
      </c>
    </row>
    <row r="38" ht="28" customHeight="1">
      <c r="A38" s="3"/>
      <c r="B38" s="33"/>
      <c r="C38" s="33"/>
      <c r="D38" s="37"/>
      <c r="E38" s="33"/>
      <c r="F38" s="36"/>
      <c r="G38" s="38"/>
      <c r="H38" s="38"/>
      <c r="I38" s="38"/>
      <c r="J38" s="38"/>
      <c r="K38" s="19" t="str">
        <f>IF(B38="","",IF(COUNT(G38,I38)&lt;2,"Add rent",MAX(G38-I38,0)))</f>
        <v/>
      </c>
      <c r="L38" s="19" t="str">
        <f>IF(B38="","",IF(NOT(ISNUMBER(G38)),"Add rent",G38*12))</f>
        <v/>
      </c>
      <c r="M38" s="17" t="str">
        <f>IF(OR(B38="",E38="No"),"",IF(COUNT(F38,$C$8)&lt;2,"Enter dates",F38-$C$8))</f>
        <v/>
      </c>
      <c r="N38" s="16" t="str">
        <f>IF(B38="","",IF(E38="","Set occupancy",IF(COUNT(G38:J38)&lt;4,"Add rent figures",IF(I38&gt;G38,"Check concession",IF(E38="No","Vacant",IF(NOT(ISNUMBER(F38)),"Add expiry",IF(NOT(ISNUMBER($C$8)),"Set as-of date",IF(M38&lt;0,"Expired",IF(M38&lt;=90,"Expires within 90d",IF(J38&gt;0,"Arrears","Current"))))))))))</f>
        <v/>
      </c>
    </row>
    <row r="39" ht="28" customHeight="1">
      <c r="A39" s="3"/>
      <c r="B39" s="33"/>
      <c r="C39" s="33"/>
      <c r="D39" s="37"/>
      <c r="E39" s="33"/>
      <c r="F39" s="36"/>
      <c r="G39" s="38"/>
      <c r="H39" s="38"/>
      <c r="I39" s="38"/>
      <c r="J39" s="38"/>
      <c r="K39" s="19" t="str">
        <f>IF(B39="","",IF(COUNT(G39,I39)&lt;2,"Add rent",MAX(G39-I39,0)))</f>
        <v/>
      </c>
      <c r="L39" s="19" t="str">
        <f>IF(B39="","",IF(NOT(ISNUMBER(G39)),"Add rent",G39*12))</f>
        <v/>
      </c>
      <c r="M39" s="17" t="str">
        <f>IF(OR(B39="",E39="No"),"",IF(COUNT(F39,$C$8)&lt;2,"Enter dates",F39-$C$8))</f>
        <v/>
      </c>
      <c r="N39" s="16" t="str">
        <f>IF(B39="","",IF(E39="","Set occupancy",IF(COUNT(G39:J39)&lt;4,"Add rent figures",IF(I39&gt;G39,"Check concession",IF(E39="No","Vacant",IF(NOT(ISNUMBER(F39)),"Add expiry",IF(NOT(ISNUMBER($C$8)),"Set as-of date",IF(M39&lt;0,"Expired",IF(M39&lt;=90,"Expires within 90d",IF(J39&gt;0,"Arrears","Current"))))))))))</f>
        <v/>
      </c>
    </row>
    <row r="40" ht="28" customHeight="1">
      <c r="A40" s="3"/>
      <c r="B40" s="33"/>
      <c r="C40" s="33"/>
      <c r="D40" s="37"/>
      <c r="E40" s="33"/>
      <c r="F40" s="36"/>
      <c r="G40" s="38"/>
      <c r="H40" s="38"/>
      <c r="I40" s="38"/>
      <c r="J40" s="38"/>
      <c r="K40" s="19" t="str">
        <f>IF(B40="","",IF(COUNT(G40,I40)&lt;2,"Add rent",MAX(G40-I40,0)))</f>
        <v/>
      </c>
      <c r="L40" s="19" t="str">
        <f>IF(B40="","",IF(NOT(ISNUMBER(G40)),"Add rent",G40*12))</f>
        <v/>
      </c>
      <c r="M40" s="17" t="str">
        <f>IF(OR(B40="",E40="No"),"",IF(COUNT(F40,$C$8)&lt;2,"Enter dates",F40-$C$8))</f>
        <v/>
      </c>
      <c r="N40" s="16" t="str">
        <f>IF(B40="","",IF(E40="","Set occupancy",IF(COUNT(G40:J40)&lt;4,"Add rent figures",IF(I40&gt;G40,"Check concession",IF(E40="No","Vacant",IF(NOT(ISNUMBER(F40)),"Add expiry",IF(NOT(ISNUMBER($C$8)),"Set as-of date",IF(M40&lt;0,"Expired",IF(M40&lt;=90,"Expires within 90d",IF(J40&gt;0,"Arrears","Current"))))))))))</f>
        <v/>
      </c>
    </row>
    <row r="41" ht="28" customHeight="1">
      <c r="A41" s="3"/>
      <c r="B41" s="33"/>
      <c r="C41" s="33"/>
      <c r="D41" s="37"/>
      <c r="E41" s="33"/>
      <c r="F41" s="36"/>
      <c r="G41" s="38"/>
      <c r="H41" s="38"/>
      <c r="I41" s="38"/>
      <c r="J41" s="38"/>
      <c r="K41" s="19" t="str">
        <f>IF(B41="","",IF(COUNT(G41,I41)&lt;2,"Add rent",MAX(G41-I41,0)))</f>
        <v/>
      </c>
      <c r="L41" s="19" t="str">
        <f>IF(B41="","",IF(NOT(ISNUMBER(G41)),"Add rent",G41*12))</f>
        <v/>
      </c>
      <c r="M41" s="17" t="str">
        <f>IF(OR(B41="",E41="No"),"",IF(COUNT(F41,$C$8)&lt;2,"Enter dates",F41-$C$8))</f>
        <v/>
      </c>
      <c r="N41" s="16" t="str">
        <f>IF(B41="","",IF(E41="","Set occupancy",IF(COUNT(G41:J41)&lt;4,"Add rent figures",IF(I41&gt;G41,"Check concession",IF(E41="No","Vacant",IF(NOT(ISNUMBER(F41)),"Add expiry",IF(NOT(ISNUMBER($C$8)),"Set as-of date",IF(M41&lt;0,"Expired",IF(M41&lt;=90,"Expires within 90d",IF(J41&gt;0,"Arrears","Current"))))))))))</f>
        <v/>
      </c>
    </row>
    <row r="42" ht="28" customHeight="1">
      <c r="A42" s="3"/>
      <c r="B42" s="33"/>
      <c r="C42" s="33"/>
      <c r="D42" s="37"/>
      <c r="E42" s="33"/>
      <c r="F42" s="36"/>
      <c r="G42" s="38"/>
      <c r="H42" s="38"/>
      <c r="I42" s="38"/>
      <c r="J42" s="38"/>
      <c r="K42" s="19" t="str">
        <f>IF(B42="","",IF(COUNT(G42,I42)&lt;2,"Add rent",MAX(G42-I42,0)))</f>
        <v/>
      </c>
      <c r="L42" s="19" t="str">
        <f>IF(B42="","",IF(NOT(ISNUMBER(G42)),"Add rent",G42*12))</f>
        <v/>
      </c>
      <c r="M42" s="17" t="str">
        <f>IF(OR(B42="",E42="No"),"",IF(COUNT(F42,$C$8)&lt;2,"Enter dates",F42-$C$8))</f>
        <v/>
      </c>
      <c r="N42" s="16" t="str">
        <f>IF(B42="","",IF(E42="","Set occupancy",IF(COUNT(G42:J42)&lt;4,"Add rent figures",IF(I42&gt;G42,"Check concession",IF(E42="No","Vacant",IF(NOT(ISNUMBER(F42)),"Add expiry",IF(NOT(ISNUMBER($C$8)),"Set as-of date",IF(M42&lt;0,"Expired",IF(M42&lt;=90,"Expires within 90d",IF(J42&gt;0,"Arrears","Current"))))))))))</f>
        <v/>
      </c>
    </row>
    <row r="43" ht="28" customHeight="1">
      <c r="A43" s="3"/>
      <c r="B43" s="33"/>
      <c r="C43" s="33"/>
      <c r="D43" s="37"/>
      <c r="E43" s="33"/>
      <c r="F43" s="36"/>
      <c r="G43" s="38"/>
      <c r="H43" s="38"/>
      <c r="I43" s="38"/>
      <c r="J43" s="38"/>
      <c r="K43" s="19" t="str">
        <f>IF(B43="","",IF(COUNT(G43,I43)&lt;2,"Add rent",MAX(G43-I43,0)))</f>
        <v/>
      </c>
      <c r="L43" s="19" t="str">
        <f>IF(B43="","",IF(NOT(ISNUMBER(G43)),"Add rent",G43*12))</f>
        <v/>
      </c>
      <c r="M43" s="17" t="str">
        <f>IF(OR(B43="",E43="No"),"",IF(COUNT(F43,$C$8)&lt;2,"Enter dates",F43-$C$8))</f>
        <v/>
      </c>
      <c r="N43" s="16" t="str">
        <f>IF(B43="","",IF(E43="","Set occupancy",IF(COUNT(G43:J43)&lt;4,"Add rent figures",IF(I43&gt;G43,"Check concession",IF(E43="No","Vacant",IF(NOT(ISNUMBER(F43)),"Add expiry",IF(NOT(ISNUMBER($C$8)),"Set as-of date",IF(M43&lt;0,"Expired",IF(M43&lt;=90,"Expires within 90d",IF(J43&gt;0,"Arrears","Current"))))))))))</f>
        <v/>
      </c>
    </row>
    <row r="44" ht="28" customHeight="1">
      <c r="A44" s="3"/>
      <c r="B44" s="33"/>
      <c r="C44" s="33"/>
      <c r="D44" s="37"/>
      <c r="E44" s="33"/>
      <c r="F44" s="36"/>
      <c r="G44" s="38"/>
      <c r="H44" s="38"/>
      <c r="I44" s="38"/>
      <c r="J44" s="38"/>
      <c r="K44" s="19" t="str">
        <f>IF(B44="","",IF(COUNT(G44,I44)&lt;2,"Add rent",MAX(G44-I44,0)))</f>
        <v/>
      </c>
      <c r="L44" s="19" t="str">
        <f>IF(B44="","",IF(NOT(ISNUMBER(G44)),"Add rent",G44*12))</f>
        <v/>
      </c>
      <c r="M44" s="17" t="str">
        <f>IF(OR(B44="",E44="No"),"",IF(COUNT(F44,$C$8)&lt;2,"Enter dates",F44-$C$8))</f>
        <v/>
      </c>
      <c r="N44" s="16" t="str">
        <f>IF(B44="","",IF(E44="","Set occupancy",IF(COUNT(G44:J44)&lt;4,"Add rent figures",IF(I44&gt;G44,"Check concession",IF(E44="No","Vacant",IF(NOT(ISNUMBER(F44)),"Add expiry",IF(NOT(ISNUMBER($C$8)),"Set as-of date",IF(M44&lt;0,"Expired",IF(M44&lt;=90,"Expires within 90d",IF(J44&gt;0,"Arrears","Current"))))))))))</f>
        <v/>
      </c>
    </row>
    <row r="45" ht="28" customHeight="1">
      <c r="A45" s="3"/>
      <c r="B45" s="33"/>
      <c r="C45" s="33"/>
      <c r="D45" s="37"/>
      <c r="E45" s="33"/>
      <c r="F45" s="36"/>
      <c r="G45" s="38"/>
      <c r="H45" s="38"/>
      <c r="I45" s="38"/>
      <c r="J45" s="38"/>
      <c r="K45" s="19" t="str">
        <f>IF(B45="","",IF(COUNT(G45,I45)&lt;2,"Add rent",MAX(G45-I45,0)))</f>
        <v/>
      </c>
      <c r="L45" s="19" t="str">
        <f>IF(B45="","",IF(NOT(ISNUMBER(G45)),"Add rent",G45*12))</f>
        <v/>
      </c>
      <c r="M45" s="17" t="str">
        <f>IF(OR(B45="",E45="No"),"",IF(COUNT(F45,$C$8)&lt;2,"Enter dates",F45-$C$8))</f>
        <v/>
      </c>
      <c r="N45" s="16" t="str">
        <f>IF(B45="","",IF(E45="","Set occupancy",IF(COUNT(G45:J45)&lt;4,"Add rent figures",IF(I45&gt;G45,"Check concession",IF(E45="No","Vacant",IF(NOT(ISNUMBER(F45)),"Add expiry",IF(NOT(ISNUMBER($C$8)),"Set as-of date",IF(M45&lt;0,"Expired",IF(M45&lt;=90,"Expires within 90d",IF(J45&gt;0,"Arrears","Current"))))))))))</f>
        <v/>
      </c>
    </row>
    <row r="46" ht="28" customHeight="1">
      <c r="A46" s="3"/>
      <c r="B46" s="33"/>
      <c r="C46" s="33"/>
      <c r="D46" s="37"/>
      <c r="E46" s="33"/>
      <c r="F46" s="36"/>
      <c r="G46" s="38"/>
      <c r="H46" s="38"/>
      <c r="I46" s="38"/>
      <c r="J46" s="38"/>
      <c r="K46" s="19" t="str">
        <f>IF(B46="","",IF(COUNT(G46,I46)&lt;2,"Add rent",MAX(G46-I46,0)))</f>
        <v/>
      </c>
      <c r="L46" s="19" t="str">
        <f>IF(B46="","",IF(NOT(ISNUMBER(G46)),"Add rent",G46*12))</f>
        <v/>
      </c>
      <c r="M46" s="17" t="str">
        <f>IF(OR(B46="",E46="No"),"",IF(COUNT(F46,$C$8)&lt;2,"Enter dates",F46-$C$8))</f>
        <v/>
      </c>
      <c r="N46" s="16" t="str">
        <f>IF(B46="","",IF(E46="","Set occupancy",IF(COUNT(G46:J46)&lt;4,"Add rent figures",IF(I46&gt;G46,"Check concession",IF(E46="No","Vacant",IF(NOT(ISNUMBER(F46)),"Add expiry",IF(NOT(ISNUMBER($C$8)),"Set as-of date",IF(M46&lt;0,"Expired",IF(M46&lt;=90,"Expires within 90d",IF(J46&gt;0,"Arrears","Current"))))))))))</f>
        <v/>
      </c>
    </row>
    <row r="47" ht="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ht="31" customHeight="1">
      <c r="A48" s="3"/>
      <c r="B48" s="40" t="str">
        <v>Monthly totals</v>
      </c>
      <c r="C48" s="40"/>
      <c r="D48" s="40"/>
      <c r="E48" s="40"/>
      <c r="F48" s="40"/>
      <c r="G48" s="43">
        <f>IF(COUNT(G17:G46)&lt;$F$8,"Complete inputs",SUM(G17:G46))</f>
        <v>10000</v>
      </c>
      <c r="H48" s="43">
        <f>IF(COUNT(H17:H46)&lt;$F$8,"Complete inputs",SUM(H17:H46))</f>
        <v>9600</v>
      </c>
      <c r="I48" s="43">
        <f>IF(COUNT(I17:I46)&lt;$F$8,"Complete inputs",SUM(I17:I46))</f>
        <v>100</v>
      </c>
      <c r="J48" s="43">
        <f>IF(COUNT(J17:J46)&lt;$F$8,"Complete inputs",SUM(J17:J46))</f>
        <v>300</v>
      </c>
      <c r="K48" s="43">
        <f>IF(COUNT(K17:K46)&lt;$F$8,"Complete inputs",SUM(K17:K46))</f>
        <v>9900</v>
      </c>
      <c r="L48" s="40"/>
      <c r="M48" s="40"/>
      <c r="N48" s="40"/>
    </row>
    <row r="49" ht="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ht="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ht="29" customHeight="1">
      <c r="A51" s="3"/>
      <c r="B51" s="21" t="str">
        <v>Capacity: 30 units or suites. Use the reserved rows so formulas and summaries remain connected. The Formula guide explains each calculation.</v>
      </c>
      <c r="C51" s="21" t="str">
        <v>Capacity: 30 units or suites. Use the reserved rows so formulas and summaries remain connected. The Formula guide explains each calculation.</v>
      </c>
      <c r="D51" s="21" t="str">
        <v>Capacity: 30 units or suites. Use the reserved rows so formulas and summaries remain connected. The Formula guide explains each calculation.</v>
      </c>
      <c r="E51" s="21" t="str">
        <v>Capacity: 30 units or suites. Use the reserved rows so formulas and summaries remain connected. The Formula guide explains each calculation.</v>
      </c>
      <c r="F51" s="21" t="str">
        <v>Capacity: 30 units or suites. Use the reserved rows so formulas and summaries remain connected. The Formula guide explains each calculation.</v>
      </c>
      <c r="G51" s="21" t="str">
        <v>Capacity: 30 units or suites. Use the reserved rows so formulas and summaries remain connected. The Formula guide explains each calculation.</v>
      </c>
      <c r="H51" s="21" t="str">
        <v>Capacity: 30 units or suites. Use the reserved rows so formulas and summaries remain connected. The Formula guide explains each calculation.</v>
      </c>
      <c r="I51" s="21" t="str">
        <v>Capacity: 30 units or suites. Use the reserved rows so formulas and summaries remain connected. The Formula guide explains each calculation.</v>
      </c>
      <c r="J51" s="21" t="str">
        <v>Capacity: 30 units or suites. Use the reserved rows so formulas and summaries remain connected. The Formula guide explains each calculation.</v>
      </c>
      <c r="K51" s="21" t="str">
        <v>Capacity: 30 units or suites. Use the reserved rows so formulas and summaries remain connected. The Formula guide explains each calculation.</v>
      </c>
      <c r="L51" s="21" t="str">
        <v>Capacity: 30 units or suites. Use the reserved rows so formulas and summaries remain connected. The Formula guide explains each calculation.</v>
      </c>
      <c r="M51" s="21" t="str">
        <v>Capacity: 30 units or suites. Use the reserved rows so formulas and summaries remain connected. The Formula guide explains each calculation.</v>
      </c>
      <c r="N51" s="21" t="str">
        <v>Capacity: 30 units or suites. Use the reserved rows so formulas and summaries remain connected. The Formula guide explains each calculation.</v>
      </c>
    </row>
    <row r="52" ht="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ht="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ht="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ht="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ht="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ht="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ht="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</sheetData>
  <mergeCells>
    <mergeCell ref="B3:N3"/>
    <mergeCell ref="B4:N4"/>
    <mergeCell ref="B6:N6"/>
    <mergeCell ref="B12:N12"/>
    <mergeCell ref="B13:N13"/>
    <mergeCell ref="B51:N51"/>
  </mergeCells>
  <conditionalFormatting sqref="N17:N46">
    <cfRule type="expression" dxfId="0" priority="1">
      <formula>AND($B17&lt;&gt;"",$N17&lt;&gt;"Current")</formula>
    </cfRule>
  </conditionalFormatting>
  <conditionalFormatting sqref="I17:I46">
    <cfRule type="expression" dxfId="1" priority="2">
      <formula>AND(ISNUMBER($I17),ISNUMBER($G17),$I17&gt;$G17)</formula>
    </cfRule>
  </conditionalFormatting>
  <dataValidations count="5">
    <dataValidation type="date" operator="between" sqref="C8">
      <formula1>1</formula1>
      <formula2>73415</formula2>
    </dataValidation>
    <dataValidation type="date" operator="between" sqref="F17:F46">
      <formula1>1</formula1>
      <formula2>73415</formula2>
    </dataValidation>
    <dataValidation type="list" sqref="E17:E46">
      <formula1>"Yes,No"</formula1>
    </dataValidation>
    <dataValidation type="decimal" operator="between" sqref="D17:D46">
      <formula1>0</formula1>
      <formula2>1000000000000</formula2>
    </dataValidation>
    <dataValidation type="decimal" operator="between" sqref="G17:J46">
      <formula1>0</formula1>
      <formula2>1000000000000</formula2>
    </dataValidation>
  </dataValidations>
  <pageMargins left="0.3" right="0.3" top="0.45" bottom="0.45" header="0.2" footer="0.2"/>
  <pageSetup paperSize="8" orientation="landscape" fitToWidth="1" fitToHeight="0"/>
  <tableParts count="1">
    <tablePart ns1:id="R67dce4b6b43f48bd"/>
  </tableParts>
</worksheet>
</file>

<file path=xl/worksheets/sheet2.xml><?xml version="1.0" encoding="utf-8"?>
<worksheet xmlns="http://schemas.openxmlformats.org/spreadsheetml/2006/main">
  <sheetPr>
    <tabColor rgb="FFB07D2E"/>
    <pageSetUpPr fitToPage="1"/>
  </sheetPr>
  <sheetViews>
    <sheetView showGridLines="0" workbookViewId="0" zoomScale="70">
      <pane ySplit="10" topLeftCell="A11" activePane="bottomLeft" state="frozen"/>
    </sheetView>
  </sheetViews>
  <sheetFormatPr defaultRowHeight="15"/>
  <cols>
    <col min="1" max="1" width="3" hidden="0" customWidth="1"/>
    <col min="2" max="2" width="28" hidden="0" customWidth="1"/>
    <col min="3" max="3" width="30" hidden="0" customWidth="1"/>
    <col min="4" max="4" width="58" hidden="0" customWidth="1"/>
    <col min="5" max="5" width="68" hidden="0" customWidth="1"/>
  </cols>
  <sheetData>
    <row r="1" ht="13" customHeight="1">
      <c r="A1" s="3"/>
      <c r="B1" s="3"/>
      <c r="C1" s="3"/>
      <c r="D1" s="3"/>
      <c r="E1" s="3"/>
    </row>
    <row r="2" ht="25" customHeight="1">
      <c r="A2" s="3"/>
      <c r="B2" s="4" t="str">
        <v>H EQUITIES</v>
      </c>
      <c r="C2" s="3"/>
      <c r="D2" s="3"/>
      <c r="E2" s="3"/>
    </row>
    <row r="3" ht="40" customHeight="1">
      <c r="A3" s="3"/>
      <c r="B3" s="5" t="str">
        <v>The formulas, explained</v>
      </c>
      <c r="C3" s="5"/>
      <c r="D3" s="5"/>
      <c r="E3" s="5"/>
    </row>
    <row r="4" ht="32" customHeight="1">
      <c r="A4" s="3"/>
      <c r="B4" s="8" t="str">
        <v>Follow a result back to its inputs. Repeated rows use the same calculation with the row number changed.</v>
      </c>
      <c r="C4" s="8"/>
      <c r="D4" s="8"/>
      <c r="E4" s="8"/>
    </row>
    <row r="5" ht="25" customHeight="1">
      <c r="A5" s="3"/>
      <c r="B5" s="3"/>
      <c r="C5" s="3"/>
      <c r="D5" s="3"/>
      <c r="E5" s="3"/>
    </row>
    <row r="6" ht="29" customHeight="1">
      <c r="A6" s="3"/>
      <c r="B6" s="10" t="str">
        <v>No macros. No external workbook links. Save your completed workbook privately.</v>
      </c>
      <c r="C6" s="10"/>
      <c r="D6" s="10"/>
      <c r="E6" s="10"/>
    </row>
    <row r="7" ht="25" customHeight="1">
      <c r="A7" s="3"/>
      <c r="B7" s="3"/>
      <c r="C7" s="3"/>
      <c r="D7" s="3"/>
      <c r="E7" s="3"/>
    </row>
    <row r="8" ht="34" customHeight="1">
      <c r="A8" s="3"/>
      <c r="B8" s="21" t="str">
        <v>1. Replace the amber example inputs.  2. Review the calculated results and red flags.  3. Reconcile your figures to the original records.</v>
      </c>
      <c r="C8" s="21" t="str">
        <v>1. Replace the amber example inputs.  2. Review the calculated results and red flags.  3. Reconcile your figures to the original records.</v>
      </c>
      <c r="D8" s="21" t="str">
        <v>1. Replace the amber example inputs.  2. Review the calculated results and red flags.  3. Reconcile your figures to the original records.</v>
      </c>
      <c r="E8" s="21" t="str">
        <v>1. Replace the amber example inputs.  2. Review the calculated results and red flags.  3. Reconcile your figures to the original records.</v>
      </c>
    </row>
    <row r="9" ht="25" customHeight="1">
      <c r="A9" s="3"/>
      <c r="B9" s="3"/>
      <c r="C9" s="3"/>
      <c r="D9" s="3"/>
      <c r="E9" s="3"/>
    </row>
    <row r="10" ht="44" customHeight="1">
      <c r="A10" s="3"/>
      <c r="B10" s="30" t="str">
        <v>Calculation</v>
      </c>
      <c r="C10" s="31" t="str">
        <v>Where to find it</v>
      </c>
      <c r="D10" s="31" t="str">
        <v>Excel formula (first cell)</v>
      </c>
      <c r="E10" s="32" t="str">
        <v>In plain English</v>
      </c>
    </row>
    <row r="11" ht="56" customHeight="1">
      <c r="A11" s="3"/>
      <c r="B11" s="45" t="str">
        <v>Units listed</v>
      </c>
      <c r="C11" s="44" t="str">
        <v>Rent roll!F8</v>
      </c>
      <c r="D11" s="46" t="str">
        <v>=COUNTA(B17:B46)</v>
      </c>
      <c r="E11" s="44" t="str">
        <v>Count the nonblank unit or suite identifiers.</v>
      </c>
    </row>
    <row r="12" ht="56" customHeight="1">
      <c r="A12" s="3"/>
      <c r="B12" s="48" t="str">
        <v>Occupied units</v>
      </c>
      <c r="C12" s="47" t="str">
        <v>Rent roll!I8</v>
      </c>
      <c r="D12" s="21" t="str">
        <v>=COUNTIFS(B17:B46,"&lt;&gt;",E17:E46,"Yes")</v>
      </c>
      <c r="E12" s="47" t="str">
        <v>Count identified units explicitly marked Yes in the occupied column.</v>
      </c>
    </row>
    <row r="13" ht="56" customHeight="1">
      <c r="A13" s="3"/>
      <c r="B13" s="45" t="str">
        <v>Unit occupancy</v>
      </c>
      <c r="C13" s="44" t="str">
        <v>Rent roll!L8</v>
      </c>
      <c r="D13" s="46" t="str">
        <v>=IF(F8=0,"n.a.",IF(COUNTIFS(B17:B46,"&lt;&gt;",E17:E46,"Yes")+COUNTIFS(B17:B46,"&lt;&gt;",E17:E46,"No")&lt;F8,"Set occupancy",I8/F8))</v>
      </c>
      <c r="E13" s="44" t="str">
        <v>Occupied unit count divided by units listed. This is unit-based, not area-weighted.</v>
      </c>
    </row>
    <row r="14" ht="56" customHeight="1">
      <c r="A14" s="3"/>
      <c r="B14" s="48" t="str">
        <v>Monthly net rent due</v>
      </c>
      <c r="C14" s="47" t="str">
        <v>Rent roll!F10</v>
      </c>
      <c r="D14" s="21" t="str">
        <v>=IF(F8=0,"Enter units",IF(COUNT(K17:K46)&lt;F8,"Complete inputs",SUM(K17:K46)))</v>
      </c>
      <c r="E14" s="47" t="str">
        <v>Total contractual rent less concessions across every identified row. Missing rent inputs must be resolved.</v>
      </c>
    </row>
    <row r="15" ht="56" customHeight="1">
      <c r="A15" s="3"/>
      <c r="B15" s="45" t="str">
        <v>Monthly collections</v>
      </c>
      <c r="C15" s="44" t="str">
        <v>Rent roll!I10</v>
      </c>
      <c r="D15" s="46" t="str">
        <v>=IF(F8=0,"Enter units",IF(COUNTIFS(B17:B46,"&lt;&gt;",H17:H46,"&lt;&gt;")&lt;F8,"Complete inputs",SUM(H17:H46)))</v>
      </c>
      <c r="E15" s="44" t="str">
        <v>Total actual cash collected for the month. Enter zero for no collections.</v>
      </c>
    </row>
    <row r="16" ht="56" customHeight="1">
      <c r="A16" s="3"/>
      <c r="B16" s="48" t="str">
        <v>Collection difference</v>
      </c>
      <c r="C16" s="47" t="str">
        <v>Rent roll!L10</v>
      </c>
      <c r="D16" s="21" t="str">
        <v>=IF(COUNT(F10,I10)&lt;2,"Complete inputs",I10-F10)</v>
      </c>
      <c r="E16" s="47" t="str">
        <v>Collected rent less net rent due. Negative values indicate a shortfall. Timing and prior-period collections may affect this difference.</v>
      </c>
    </row>
    <row r="17" ht="56" customHeight="1">
      <c r="A17" s="3"/>
      <c r="B17" s="45" t="str">
        <v>Net rent for each unit</v>
      </c>
      <c r="C17" s="44" t="str">
        <v>Rent roll!K17:K46</v>
      </c>
      <c r="D17" s="46" t="str">
        <v>=IF(B17="","",IF(COUNT(G17,I17)&lt;2,"Add rent",MAX(G17-I17,0)))</v>
      </c>
      <c r="E17" s="44" t="str">
        <v>Base rent minus concessions, with a floor of zero. A blank row stays blank.</v>
      </c>
    </row>
    <row r="18" ht="56" customHeight="1">
      <c r="A18" s="3"/>
      <c r="B18" s="48" t="str">
        <v>Annualized base rent</v>
      </c>
      <c r="C18" s="47" t="str">
        <v>Rent roll!L17:L46</v>
      </c>
      <c r="D18" s="21" t="str">
        <v>=IF(B17="","",IF(NOT(ISNUMBER(G17)),"Add rent",G17*12))</v>
      </c>
      <c r="E18" s="47" t="str">
        <v>Monthly contractual base rent × 12. This is annualized rent, not a forecast of collections or NOI.</v>
      </c>
    </row>
    <row r="19" ht="56" customHeight="1">
      <c r="A19" s="3"/>
      <c r="B19" s="45" t="str">
        <v>Days to lease expiry</v>
      </c>
      <c r="C19" s="44" t="str">
        <v>Rent roll!M17:M46</v>
      </c>
      <c r="D19" s="46" t="str">
        <v>=IF(OR(B17="",E17="No"),"",IF(COUNT(F17,$C$8)&lt;2,"Enter dates",F17-$C$8))</v>
      </c>
      <c r="E19" s="44" t="str">
        <v>Lease expiry minus the editable as-of date. Vacant units stay blank. Missing or text dates prompt Enter dates. Negative means already expired.</v>
      </c>
    </row>
    <row r="20" ht="100" customHeight="1">
      <c r="A20" s="3"/>
      <c r="B20" s="48" t="str">
        <v>Review flag</v>
      </c>
      <c r="C20" s="47" t="str">
        <v>Rent roll!N17:N46</v>
      </c>
      <c r="D20" s="21" t="str">
        <v>=IF(B17="","",IF(E17="","Set occupancy",IF(COUNT(G17:J17)&lt;4,"Add rent figures",IF(I17&gt;G17,"Check concession",IF(E17="No","Vacant",IF(NOT(ISNUMBER(F17)),"Add expiry",IF(NOT(ISNUMBER($C$8)),"Set as-of date",IF(M17&lt;0,"Expired",IF(M17&lt;=90,"Expires within 90d",IF(J17&gt;0,"Arrears","Current"))))))))))</v>
      </c>
      <c r="E20" s="47" t="str">
        <v>Shows the first applicable issue: missing data, excess concessions, vacancy, missing expiry, expired lease, expiry within 90 days, or arrears. Review all columns even when one flag is shown.</v>
      </c>
    </row>
    <row r="21" ht="56" customHeight="1">
      <c r="A21" s="3"/>
      <c r="B21" s="45" t="str">
        <v>Detail column totals</v>
      </c>
      <c r="C21" s="44" t="str">
        <v>Rent roll!G48:K48</v>
      </c>
      <c r="D21" s="46" t="str">
        <v>=IF(COUNT(G17:G46)&lt;$F$8,"Complete inputs",SUM(G17:G46))</v>
      </c>
      <c r="E21" s="44" t="str">
        <v>Add the populated monetary column only when every listed unit has a numeric value.</v>
      </c>
    </row>
    <row r="22" ht="25" customHeight="1">
      <c r="A22" s="3"/>
      <c r="B22" s="3"/>
      <c r="C22" s="3"/>
      <c r="D22" s="3"/>
      <c r="E22" s="3"/>
    </row>
    <row r="23" ht="25" customHeight="1">
      <c r="A23" s="3"/>
      <c r="B23" s="3"/>
      <c r="C23" s="3"/>
      <c r="D23" s="3"/>
      <c r="E23" s="3"/>
    </row>
    <row r="24" ht="25" customHeight="1">
      <c r="A24" s="3"/>
      <c r="B24" s="3"/>
      <c r="C24" s="3"/>
      <c r="D24" s="3"/>
      <c r="E24" s="3"/>
    </row>
    <row r="25" ht="25" customHeight="1">
      <c r="A25" s="3"/>
      <c r="B25" s="3"/>
      <c r="C25" s="3"/>
      <c r="D25" s="3"/>
      <c r="E25" s="3"/>
    </row>
    <row r="26" ht="25" customHeight="1">
      <c r="A26" s="3"/>
      <c r="B26" s="3"/>
      <c r="C26" s="3"/>
      <c r="D26" s="3"/>
      <c r="E26" s="3"/>
    </row>
  </sheetData>
  <mergeCells>
    <mergeCell ref="B3:E3"/>
    <mergeCell ref="B4:E4"/>
    <mergeCell ref="B6:E6"/>
    <mergeCell ref="B8:E8"/>
  </mergeCells>
  <pageMargins left="0.3" right="0.3" top="0.45" bottom="0.45" header="0.2" footer="0.2"/>
  <pageSetup paperSize="8" orientation="landscape" fitToWidth="1" fitToHeight="0"/>
</worksheet>
</file>