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b350811d8455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ortfolio" sheetId="1" ns1:id="Rb87af32bd86b494e"/>
    <sheet name="Properties" sheetId="2" ns1:id="R191ee7a7cd274be4"/>
    <sheet name="Formula guide" sheetId="3" ns1:id="R0d54fa93bd034a78"/>
  </sheets>
  <definedNames>
    <definedName name="_xlnm.Print_Area" localSheetId="0">'Portfolio'!$A$1:$L$37</definedName>
    <definedName name="_xlnm.Print_Titles" localSheetId="0">'Portfolio'!$1:$16</definedName>
    <definedName name="_xlnm.Print_Area" localSheetId="1">'Properties'!$A$1:$N$37</definedName>
    <definedName name="_xlnm.Print_Titles" localSheetId="1">'Properties'!$1:$16</definedName>
    <definedName name="_xlnm.Print_Area" localSheetId="2">'Formula guide'!$A$1:$E$34</definedName>
    <definedName name="_xlnm.Print_Titles" localSheetId="2">'Formula guide'!$1:$10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$&quot;#,##0;(&quot;$&quot;#,##0);&quot;—&quot;"/>
    <x:numFmt numFmtId="201" formatCode="0.0%;(0.0%);&quot;—&quot;"/>
    <x:numFmt numFmtId="202" formatCode="0.00&quot;x&quot;"/>
    <x:numFmt numFmtId="203" formatCode="mmm d, yyyy"/>
    <x:numFmt numFmtId="204" formatCode="#,##0;(#,##0);&quot;—&quot;"/>
  </x:numFmts>
  <x:fonts count="10">
    <x:font>
      <x:sz val="11"/>
      <x:name val="Carlito"/>
    </x:font>
    <x:font>
      <x:sz val="11"/>
      <x:color rgb="FF1F2937"/>
      <x:name val="Arial"/>
    </x:font>
    <x:font>
      <x:b/>
      <x:sz val="11"/>
      <x:color rgb="FFB07D2E"/>
      <x:name val="Arial"/>
    </x:font>
    <x:font>
      <x:b/>
      <x:sz val="21"/>
      <x:color rgb="FF0B1D3A"/>
      <x:name val="Arial"/>
    </x:font>
    <x:font>
      <x:sz val="11"/>
      <x:color rgb="FF657080"/>
      <x:name val="Arial"/>
    </x:font>
    <x:font>
      <x:sz val="10"/>
      <x:color rgb="FF18549B"/>
      <x:name val="Arial"/>
    </x:font>
    <x:font>
      <x:sz val="11"/>
      <x:color rgb="FF18549B"/>
      <x:name val="Arial"/>
    </x:font>
    <x:font>
      <x:sz val="10"/>
      <x:color rgb="FF657080"/>
      <x:name val="Arial"/>
    </x:font>
    <x:font>
      <x:b/>
      <x:sz val="10"/>
      <x:color rgb="FFFFFFFF"/>
      <x:name val="Arial"/>
    </x:font>
    <x:font>
      <x:b/>
      <x:sz val="11"/>
      <x:color rgb="FF0B1D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6F4EE"/>
      </x:patternFill>
    </x:fill>
    <x:fill>
      <x:patternFill patternType="solid">
        <x:fgColor rgb="FFFFF4DB"/>
      </x:patternFill>
    </x:fill>
    <x:fill>
      <x:patternFill patternType="solid">
        <x:fgColor rgb="FF0B1D3A"/>
      </x:patternFill>
    </x:fill>
  </x:fills>
  <x:borders count="6">
    <x:border/>
    <x:border>
      <x:bottom style="medium">
        <x:color rgb="FFB07D2E"/>
      </x:bottom>
    </x:border>
    <x:border>
      <x:bottom style="thin">
        <x:color rgb="FFE4C99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horizontal="right" vertical="center"/>
    </x:xf>
    <x:xf numFmtId="203" fontId="6" fillId="4" borderId="2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3" xfId="0" applyNumberFormat="1" applyFont="1" applyFill="1" applyBorder="1" applyAlignment="1">
      <x:alignment vertical="center"/>
    </x:xf>
    <x:xf numFmtId="0" fontId="8" fillId="5" borderId="4" xfId="0" applyNumberFormat="1" applyFont="1" applyFill="1" applyBorder="1" applyAlignment="1">
      <x:alignment vertical="center"/>
    </x:xf>
    <x:xf numFmtId="0" fontId="8" fillId="5" borderId="5" xfId="0" applyNumberFormat="1" applyFont="1" applyFill="1" applyBorder="1" applyAlignment="1">
      <x:alignment vertical="center"/>
    </x:xf>
    <x:xf numFmtId="0" fontId="8" fillId="5" borderId="3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vertical="center" wrapText="1"/>
    </x:xf>
    <x:xf numFmtId="0" fontId="8" fillId="5" borderId="5" xfId="0" applyNumberFormat="1" applyFont="1" applyFill="1" applyBorder="1" applyAlignment="1">
      <x:alignment vertical="center" wrapText="1"/>
    </x:xf>
    <x:xf numFmtId="0" fontId="8" fillId="5" borderId="3" xfId="0" applyNumberFormat="1" applyFont="1" applyFill="1" applyBorder="1" applyAlignment="1">
      <x:alignment horizontal="center" vertical="center" wrapText="1"/>
    </x:xf>
    <x:xf numFmtId="0" fontId="8" fillId="5" borderId="4" xfId="0" applyNumberFormat="1" applyFont="1" applyFill="1" applyBorder="1" applyAlignment="1">
      <x:alignment horizontal="center" vertical="center" wrapText="1"/>
    </x:xf>
    <x:xf numFmtId="0" fontId="8" fillId="5" borderId="5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left" vertical="center"/>
    </x:xf>
    <x:xf numFmtId="201" fontId="6" fillId="4" borderId="2" xfId="0" applyNumberFormat="1" applyFont="1" applyFill="1" applyBorder="1" applyAlignment="1">
      <x:alignment horizontal="right" vertical="center"/>
    </x:xf>
    <x:xf numFmtId="200" fontId="6" fillId="4" borderId="2" xfId="0" applyNumberFormat="1" applyFont="1" applyFill="1" applyBorder="1" applyAlignment="1">
      <x:alignment horizontal="right" vertical="center"/>
    </x:xf>
    <x:xf numFmtId="204" fontId="6" fillId="4" borderId="2" xfId="0" applyNumberFormat="1" applyFont="1" applyFill="1" applyBorder="1" applyAlignment="1">
      <x:alignment horizontal="right" vertical="center"/>
    </x:xf>
    <x:xf numFmtId="204" fontId="1" fillId="2" borderId="0" xfId="0" applyNumberFormat="1" applyFont="1" applyFill="1" applyBorder="1" applyAlignment="1">
      <x:alignment horizontal="right" vertical="center"/>
    </x:xf>
    <x:xf numFmtId="203" fontId="6" fillId="4" borderId="2" xfId="0" applyNumberFormat="1" applyFont="1" applyFill="1" applyBorder="1" applyAlignment="1">
      <x:alignment horizontal="left" vertical="center"/>
    </x:xf>
    <x:xf numFmtId="201" fontId="6" fillId="4" borderId="2" xfId="0" applyNumberFormat="1" applyFont="1" applyFill="1" applyBorder="1" applyAlignment="1">
      <x:alignment horizontal="left" vertical="center"/>
    </x:xf>
    <x:xf numFmtId="200" fontId="6" fillId="4" borderId="2" xfId="0" applyNumberFormat="1" applyFont="1" applyFill="1" applyBorder="1" applyAlignment="1">
      <x:alignment horizontal="left" vertical="center"/>
    </x:xf>
    <x:xf numFmtId="204" fontId="6" fillId="4" borderId="2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9323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869ddd2854012" /><Relationship Type="http://schemas.openxmlformats.org/officeDocument/2006/relationships/theme" Target="/xl/theme/theme1.xml" Id="Rc9d468152d194f4e" /><Relationship Type="http://schemas.openxmlformats.org/officeDocument/2006/relationships/sharedStrings" Target="/xl/sharedStrings.xml" Id="Rfc2800c4a0da4db0" /><Relationship Type="http://schemas.openxmlformats.org/officeDocument/2006/relationships/worksheet" Target="/xl/worksheets/sheet1.xml" Id="Rb87af32bd86b494e" /><Relationship Type="http://schemas.openxmlformats.org/officeDocument/2006/relationships/worksheet" Target="/xl/worksheets/sheet2.xml" Id="R191ee7a7cd274be4" /><Relationship Type="http://schemas.openxmlformats.org/officeDocument/2006/relationships/worksheet" Target="/xl/worksheets/sheet3.xml" Id="R0d54fa93bd034a78" /></Relationships>
</file>

<file path=xl/tables/table1.xml><?xml version="1.0" encoding="utf-8"?>
<x:table xmlns:x="http://schemas.openxmlformats.org/spreadsheetml/2006/main" id="1" name="Properties" displayName="Properties" ref="B16:N36" headerRowCount="1" totalsRowCount="0" totalsRowShown="0">
  <x:tableColumns count="13">
    <x:tableColumn id="1" name="Property"/>
    <x:tableColumn id="2" name="Asset type"/>
    <x:tableColumn id="3" name="Ownership"/>
    <x:tableColumn id="4" name="Value estimate"/>
    <x:tableColumn id="5" name="Debt balance"/>
    <x:tableColumn id="6" name="Annual NOI"/>
    <x:tableColumn id="7" name="Annual debt service"/>
    <x:tableColumn id="8" name="Debt maturity"/>
    <x:tableColumn id="9" name="Recourse / guarantee"/>
    <x:tableColumn id="10" name="Status"/>
    <x:tableColumn id="11" name="Acquisition date"/>
    <x:tableColumn id="12" name="Units or SF"/>
    <x:tableColumn id="13" name="Value basis / obligation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0f8bc160b874a3b" /></Relationships>
</file>

<file path=xl/worksheets/sheet1.xml><?xml version="1.0" encoding="utf-8"?>
<worksheet xmlns="http://schemas.openxmlformats.org/spreadsheetml/2006/main">
  <sheetPr>
    <tabColor rgb="FF0B1D3A"/>
    <pageSetUpPr fitToPage="1"/>
  </sheetPr>
  <sheetViews>
    <sheetView showGridLines="0" workbookViewId="0" zoomScale="70">
      <pane xSplit="2" ySplit="16" topLeftCell="C17" activePane="bottomRight" state="frozen"/>
    </sheetView>
  </sheetViews>
  <sheetFormatPr defaultRowHeight="15"/>
  <cols>
    <col min="1" max="1" width="3" hidden="0" customWidth="1"/>
    <col min="2" max="2" width="32" hidden="0" customWidth="1"/>
    <col min="3" max="3" width="19" hidden="0" customWidth="1"/>
    <col min="4" max="4" width="21" hidden="0" customWidth="1"/>
    <col min="5" max="5" width="21" hidden="0" customWidth="1"/>
    <col min="6" max="6" width="21" hidden="0" customWidth="1"/>
    <col min="7" max="7" width="23" hidden="0" customWidth="1"/>
    <col min="8" max="8" width="16" hidden="0" customWidth="1"/>
    <col min="9" max="9" width="16" hidden="0" customWidth="1"/>
    <col min="10" max="10" width="20" hidden="0" customWidth="1"/>
    <col min="11" max="11" width="18" hidden="0" customWidth="1"/>
    <col min="12" max="12" width="27" hidden="0" customWidth="1"/>
  </cols>
  <sheetData>
    <row r="1" ht="1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5" customHeight="1">
      <c r="A2" s="3"/>
      <c r="B2" s="4" t="str">
        <v>H EQUITIES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ht="40" customHeight="1">
      <c r="A3" s="3"/>
      <c r="B3" s="5" t="str">
        <v>Your real estate exposure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ht="32" customHeight="1">
      <c r="A4" s="3"/>
      <c r="B4" s="8" t="str">
        <v>A sponsor schedule that separates whole-property values from your ownership share. Summary totals include Active properties only.</v>
      </c>
      <c r="C4" s="8"/>
      <c r="D4" s="8"/>
      <c r="E4" s="8"/>
      <c r="F4" s="8"/>
      <c r="G4" s="8"/>
      <c r="H4" s="8"/>
      <c r="I4" s="8"/>
      <c r="J4" s="8"/>
      <c r="K4" s="8"/>
      <c r="L4" s="8"/>
    </row>
    <row r="5" ht="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29" customHeight="1">
      <c r="A6" s="3"/>
      <c r="B6" s="10" t="str">
        <v>ILLUSTRATIVE EXAMPLE. Replace amber inputs in blue type. Calculations update automatically.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ht="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25" customHeight="1">
      <c r="A8" s="3"/>
      <c r="B8" s="3" t="str">
        <v>Current property value</v>
      </c>
      <c r="C8" s="12">
        <f>IF(COUNTIF(Properties!K17:K36,"Active")=0,"Enter properties",IF(COUNTIFS(Properties!K17:K36,"Active",Properties!E17:E36,"&lt;&gt;")&lt;COUNTIF(Properties!K17:K36,"Active"),"Complete inputs",SUMIFS(Properties!E17:E36,Properties!K17:K36,"Active")))</f>
        <v>25000000</v>
      </c>
      <c r="D8" s="3"/>
      <c r="E8" s="3"/>
      <c r="F8" s="3" t="str">
        <v>Portfolio LTV</v>
      </c>
      <c r="G8" s="13">
        <f>IF(OR(COUNT(C8:C9)&lt;2,C8=0),"n.a.",C9/C8)</f>
        <v>0.62</v>
      </c>
      <c r="H8" s="3"/>
      <c r="I8" s="3" t="str">
        <v>As of date</v>
      </c>
      <c r="J8" s="19" t="n">
        <v>46288.5</v>
      </c>
      <c r="K8" s="3"/>
      <c r="L8" s="3"/>
    </row>
    <row r="9" ht="25" customHeight="1">
      <c r="A9" s="3"/>
      <c r="B9" s="3" t="str">
        <v>Current property debt</v>
      </c>
      <c r="C9" s="12">
        <f>IF(COUNTIF(Properties!K17:K36,"Active")=0,"Enter properties",IF(COUNTIFS(Properties!K17:K36,"Active",Properties!F17:F36,"&lt;&gt;")&lt;COUNTIF(Properties!K17:K36,"Active"),"Complete inputs",SUMIFS(Properties!F17:F36,Properties!K17:K36,"Active")))</f>
        <v>15500000</v>
      </c>
      <c r="D9" s="3"/>
      <c r="E9" s="3"/>
      <c r="F9" s="3" t="str">
        <v>Annual property NOI</v>
      </c>
      <c r="G9" s="12">
        <f>IF(COUNTIF(Properties!K17:K36,"Active")=0,"Enter properties",IF(COUNTIFS(Properties!K17:K36,"Active",Properties!G17:G36,"&lt;&gt;")&lt;COUNTIF(Properties!K17:K36,"Active"),"Complete inputs",SUMIFS(Properties!G17:G36,Properties!K17:K36,"Active")))</f>
        <v>1870000</v>
      </c>
      <c r="H9" s="3"/>
      <c r="I9" s="3"/>
      <c r="J9" s="3"/>
      <c r="K9" s="3"/>
      <c r="L9" s="3"/>
    </row>
    <row r="10" ht="25" customHeight="1">
      <c r="A10" s="3"/>
      <c r="B10" s="3" t="str">
        <v>Whole-property equity</v>
      </c>
      <c r="C10" s="12">
        <f>IF(COUNT(C8:C9)&lt;2,"Complete inputs",C8-C9)</f>
        <v>9500000</v>
      </c>
      <c r="D10" s="3"/>
      <c r="E10" s="3"/>
      <c r="F10" s="3" t="str">
        <v>Annual property debt service</v>
      </c>
      <c r="G10" s="12">
        <f>IF(COUNTIF(Properties!K17:K36,"Active")=0,"Enter properties",IF(COUNTIFS(Properties!K17:K36,"Active",Properties!H17:H36,"&lt;&gt;")&lt;COUNTIF(Properties!K17:K36,"Active"),"Complete inputs",SUMIFS(Properties!H17:H36,Properties!K17:K36,"Active")))</f>
        <v>1270000</v>
      </c>
      <c r="H10" s="3"/>
      <c r="I10" s="3"/>
      <c r="J10" s="3"/>
      <c r="K10" s="3"/>
      <c r="L10" s="3"/>
    </row>
    <row r="11" ht="25" customHeight="1">
      <c r="A11" s="3"/>
      <c r="B11" s="3" t="str">
        <v>Your share of equity</v>
      </c>
      <c r="C11" s="12">
        <f>IF(COUNTIF(Properties!K17:K36,"Active")=0,"Enter properties",IF(COUNTIFS(Properties!K17:K36,"Active",G17:G36,"Add figures")+COUNTIFS(Properties!K17:K36,"Active",B17:B36,"")&gt;0,"Complete inputs",SUMIFS(G17:G36,Properties!K17:K36,"Active")))</f>
        <v>4850000</v>
      </c>
      <c r="D11" s="3"/>
      <c r="E11" s="3"/>
      <c r="F11" s="3" t="str">
        <v>Portfolio DSCR</v>
      </c>
      <c r="G11" s="14">
        <f>IF(OR(COUNT(G9:G10)&lt;2,G10=0),"n.a.",G9/G10)</f>
        <v>1.47244094488189</v>
      </c>
      <c r="H11" s="3"/>
      <c r="I11" s="3"/>
      <c r="J11" s="3"/>
      <c r="K11" s="3"/>
      <c r="L11" s="3"/>
    </row>
    <row r="12" ht="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ht="32" customHeight="1">
      <c r="A13" s="3"/>
      <c r="B13" s="21" t="str">
        <v>Fill in the Properties tab. Do not infer your guarantee exposure from ownership percentage. Review the recourse notes separately.</v>
      </c>
      <c r="C13" s="21" t="str">
        <v>Fill in the Properties tab. Do not infer your guarantee exposure from ownership percentage. Review the recourse notes separately.</v>
      </c>
      <c r="D13" s="21" t="str">
        <v>Fill in the Properties tab. Do not infer your guarantee exposure from ownership percentage. Review the recourse notes separately.</v>
      </c>
      <c r="E13" s="21" t="str">
        <v>Fill in the Properties tab. Do not infer your guarantee exposure from ownership percentage. Review the recourse notes separately.</v>
      </c>
      <c r="F13" s="21" t="str">
        <v>Fill in the Properties tab. Do not infer your guarantee exposure from ownership percentage. Review the recourse notes separately.</v>
      </c>
      <c r="G13" s="21" t="str">
        <v>Fill in the Properties tab. Do not infer your guarantee exposure from ownership percentage. Review the recourse notes separately.</v>
      </c>
      <c r="H13" s="21" t="str">
        <v>Fill in the Properties tab. Do not infer your guarantee exposure from ownership percentage. Review the recourse notes separately.</v>
      </c>
      <c r="I13" s="21" t="str">
        <v>Fill in the Properties tab. Do not infer your guarantee exposure from ownership percentage. Review the recourse notes separately.</v>
      </c>
      <c r="J13" s="21" t="str">
        <v>Fill in the Properties tab. Do not infer your guarantee exposure from ownership percentage. Review the recourse notes separately.</v>
      </c>
      <c r="K13" s="21" t="str">
        <v>Fill in the Properties tab. Do not infer your guarantee exposure from ownership percentage. Review the recourse notes separately.</v>
      </c>
      <c r="L13" s="21" t="str">
        <v>Fill in the Properties tab. Do not infer your guarantee exposure from ownership percentage. Review the recourse notes separately.</v>
      </c>
    </row>
    <row r="14" ht="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44" customHeight="1">
      <c r="A16" s="3"/>
      <c r="B16" s="30" t="str">
        <v>Property</v>
      </c>
      <c r="C16" s="31" t="str">
        <v>Ownership</v>
      </c>
      <c r="D16" s="31" t="str">
        <v>Property value</v>
      </c>
      <c r="E16" s="31" t="str">
        <v>Property debt</v>
      </c>
      <c r="F16" s="31" t="str">
        <v>Property equity</v>
      </c>
      <c r="G16" s="31" t="str">
        <v>Your equity share</v>
      </c>
      <c r="H16" s="31" t="str">
        <v>LTV</v>
      </c>
      <c r="I16" s="31" t="str">
        <v>DSCR</v>
      </c>
      <c r="J16" s="31" t="str">
        <v>Days to maturity</v>
      </c>
      <c r="K16" s="31" t="str">
        <v>Status</v>
      </c>
      <c r="L16" s="32" t="str">
        <v>Review</v>
      </c>
    </row>
    <row r="17" ht="25" customHeight="1">
      <c r="A17" s="3"/>
      <c r="B17" s="11" t="str">
        <f>IF(Properties!B17="","",IF(ISBLANK(Properties!B17),"",Properties!B17))</f>
        <v>Example apartments</v>
      </c>
      <c r="C17" s="13">
        <f>IF(Properties!B17="","",IF(ISBLANK(Properties!D17),"",Properties!D17))</f>
        <v>0.5</v>
      </c>
      <c r="D17" s="12">
        <f>IF(Properties!B17="","",IF(ISBLANK(Properties!E17),"",Properties!E17))</f>
        <v>12000000</v>
      </c>
      <c r="E17" s="12">
        <f>IF(Properties!B17="","",IF(ISBLANK(Properties!F17),"",Properties!F17))</f>
        <v>7500000</v>
      </c>
      <c r="F17" s="12">
        <f>IF(B17="","",IF(COUNT(D17:E17)&lt;2,"Add figures",D17-E17))</f>
        <v>4500000</v>
      </c>
      <c r="G17" s="12">
        <f>IF(B17="","",IF(COUNT(C17,F17)&lt;2,"Add figures",C17*F17))</f>
        <v>2250000</v>
      </c>
      <c r="H17" s="13">
        <f>IF(B17="","",IF(OR(COUNT(D17:E17)&lt;2,D17=0),"n.a.",E17/D17))</f>
        <v>0.625</v>
      </c>
      <c r="I17" s="14">
        <f>IF(B17="","",IF(OR(COUNT(Properties!G17:H17)&lt;2,Properties!H17=0),"n.a.",Properties!G17/Properties!H17))</f>
        <v>1.41666666666667</v>
      </c>
      <c r="J17" s="37">
        <f>IF(OR(B17="",K17&lt;&gt;"Active",E17=0),"",IF(COUNT(Properties!I17,$J$8)&lt;2,"Enter dates",Properties!I17-$J$8))</f>
        <v>190</v>
      </c>
      <c r="K17" s="11" t="str">
        <f>IF(Properties!B17="","",IF(ISBLANK(Properties!K17),"",Properties!K17))</f>
        <v>Active</v>
      </c>
      <c r="L17" s="11" t="str">
        <f>IF(B17="","",IF(K17="Realized","Historical",IF(K17&lt;&gt;"Active","Set status",IF(COUNT(Properties!D17:H17)&lt;5,"Complete inputs",IF(AND(E17&gt;0,NOT(ISNUMBER(Properties!I17))),"Add maturity",IF(NOT(ISNUMBER($J$8)),"Set as-of date",IF(AND(ISNUMBER(J17),J17&lt;0),"Past maturity",IF(AND(ISNUMBER(J17),J17&lt;=180),"Matures within 180d","Current"))))))))</f>
        <v>Current</v>
      </c>
    </row>
    <row r="18" ht="25" customHeight="1">
      <c r="A18" s="3"/>
      <c r="B18" s="11" t="str">
        <f>IF(Properties!B18="","",IF(ISBLANK(Properties!B18),"",Properties!B18))</f>
        <v>Example industrial</v>
      </c>
      <c r="C18" s="13">
        <f>IF(Properties!B18="","",IF(ISBLANK(Properties!D18),"",Properties!D18))</f>
        <v>0.25</v>
      </c>
      <c r="D18" s="12">
        <f>IF(Properties!B18="","",IF(ISBLANK(Properties!E18),"",Properties!E18))</f>
        <v>8000000</v>
      </c>
      <c r="E18" s="12">
        <f>IF(Properties!B18="","",IF(ISBLANK(Properties!F18),"",Properties!F18))</f>
        <v>4800000</v>
      </c>
      <c r="F18" s="12">
        <f>IF(B18="","",IF(COUNT(D18:E18)&lt;2,"Add figures",D18-E18))</f>
        <v>3200000</v>
      </c>
      <c r="G18" s="12">
        <f>IF(B18="","",IF(COUNT(C18,F18)&lt;2,"Add figures",C18*F18))</f>
        <v>800000</v>
      </c>
      <c r="H18" s="13">
        <f>IF(B18="","",IF(OR(COUNT(D18:E18)&lt;2,D18=0),"n.a.",E18/D18))</f>
        <v>0.6</v>
      </c>
      <c r="I18" s="14">
        <f>IF(B18="","",IF(OR(COUNT(Properties!G18:H18)&lt;2,Properties!H18=0),"n.a.",Properties!G18/Properties!H18))</f>
        <v>1.55</v>
      </c>
      <c r="J18" s="37">
        <f>IF(OR(B18="",K18&lt;&gt;"Active",E18=0),"",IF(COUNT(Properties!I18,$J$8)&lt;2,"Enter dates",Properties!I18-$J$8))</f>
        <v>739</v>
      </c>
      <c r="K18" s="11" t="str">
        <f>IF(Properties!B18="","",IF(ISBLANK(Properties!K18),"",Properties!K18))</f>
        <v>Active</v>
      </c>
      <c r="L18" s="11" t="str">
        <f>IF(B18="","",IF(K18="Realized","Historical",IF(K18&lt;&gt;"Active","Set status",IF(COUNT(Properties!D18:H18)&lt;5,"Complete inputs",IF(AND(E18&gt;0,NOT(ISNUMBER(Properties!I18))),"Add maturity",IF(NOT(ISNUMBER($J$8)),"Set as-of date",IF(AND(ISNUMBER(J18),J18&lt;0),"Past maturity",IF(AND(ISNUMBER(J18),J18&lt;=180),"Matures within 180d","Current"))))))))</f>
        <v>Current</v>
      </c>
    </row>
    <row r="19" ht="25" customHeight="1">
      <c r="A19" s="3"/>
      <c r="B19" s="11" t="str">
        <f>IF(Properties!B19="","",IF(ISBLANK(Properties!B19),"",Properties!B19))</f>
        <v>Example retail</v>
      </c>
      <c r="C19" s="13">
        <f>IF(Properties!B19="","",IF(ISBLANK(Properties!D19),"",Properties!D19))</f>
        <v>1</v>
      </c>
      <c r="D19" s="12">
        <f>IF(Properties!B19="","",IF(ISBLANK(Properties!E19),"",Properties!E19))</f>
        <v>5000000</v>
      </c>
      <c r="E19" s="12">
        <f>IF(Properties!B19="","",IF(ISBLANK(Properties!F19),"",Properties!F19))</f>
        <v>3200000</v>
      </c>
      <c r="F19" s="12">
        <f>IF(B19="","",IF(COUNT(D19:E19)&lt;2,"Add figures",D19-E19))</f>
        <v>1800000</v>
      </c>
      <c r="G19" s="12">
        <f>IF(B19="","",IF(COUNT(C19,F19)&lt;2,"Add figures",C19*F19))</f>
        <v>1800000</v>
      </c>
      <c r="H19" s="13">
        <f>IF(B19="","",IF(OR(COUNT(D19:E19)&lt;2,D19=0),"n.a.",E19/D19))</f>
        <v>0.64</v>
      </c>
      <c r="I19" s="14">
        <f>IF(B19="","",IF(OR(COUNT(Properties!G19:H19)&lt;2,Properties!H19=0),"n.a.",Properties!G19/Properties!H19))</f>
        <v>1.48148148148148</v>
      </c>
      <c r="J19" s="37">
        <f>IF(OR(B19="",K19&lt;&gt;"Active",E19=0),"",IF(COUNT(Properties!I19,$J$8)&lt;2,"Enter dates",Properties!I19-$J$8))</f>
        <v>69</v>
      </c>
      <c r="K19" s="11" t="str">
        <f>IF(Properties!B19="","",IF(ISBLANK(Properties!K19),"",Properties!K19))</f>
        <v>Active</v>
      </c>
      <c r="L19" s="11" t="str">
        <f>IF(B19="","",IF(K19="Realized","Historical",IF(K19&lt;&gt;"Active","Set status",IF(COUNT(Properties!D19:H19)&lt;5,"Complete inputs",IF(AND(E19&gt;0,NOT(ISNUMBER(Properties!I19))),"Add maturity",IF(NOT(ISNUMBER($J$8)),"Set as-of date",IF(AND(ISNUMBER(J19),J19&lt;0),"Past maturity",IF(AND(ISNUMBER(J19),J19&lt;=180),"Matures within 180d","Current"))))))))</f>
        <v>Matures within 180d</v>
      </c>
    </row>
    <row r="20" ht="25" customHeight="1">
      <c r="A20" s="3"/>
      <c r="B20" s="11" t="str">
        <f>IF(Properties!B20="","",IF(ISBLANK(Properties!B20),"",Properties!B20))</f>
        <v>Example exited asset</v>
      </c>
      <c r="C20" s="13">
        <f>IF(Properties!B20="","",IF(ISBLANK(Properties!D20),"",Properties!D20))</f>
        <v>0.5</v>
      </c>
      <c r="D20" s="12">
        <f>IF(Properties!B20="","",IF(ISBLANK(Properties!E20),"",Properties!E20))</f>
        <v>0</v>
      </c>
      <c r="E20" s="12">
        <f>IF(Properties!B20="","",IF(ISBLANK(Properties!F20),"",Properties!F20))</f>
        <v>0</v>
      </c>
      <c r="F20" s="12">
        <f>IF(B20="","",IF(COUNT(D20:E20)&lt;2,"Add figures",D20-E20))</f>
        <v>0</v>
      </c>
      <c r="G20" s="12">
        <f>IF(B20="","",IF(COUNT(C20,F20)&lt;2,"Add figures",C20*F20))</f>
        <v>0</v>
      </c>
      <c r="H20" s="13" t="str">
        <f>IF(B20="","",IF(OR(COUNT(D20:E20)&lt;2,D20=0),"n.a.",E20/D20))</f>
        <v>n.a.</v>
      </c>
      <c r="I20" s="14" t="str">
        <f>IF(B20="","",IF(OR(COUNT(Properties!G20:H20)&lt;2,Properties!H20=0),"n.a.",Properties!G20/Properties!H20))</f>
        <v>n.a.</v>
      </c>
      <c r="J20" s="37" t="str">
        <f>IF(OR(B20="",K20&lt;&gt;"Active",E20=0),"",IF(COUNT(Properties!I20,$J$8)&lt;2,"Enter dates",Properties!I20-$J$8))</f>
        <v/>
      </c>
      <c r="K20" s="11" t="str">
        <f>IF(Properties!B20="","",IF(ISBLANK(Properties!K20),"",Properties!K20))</f>
        <v>Realized</v>
      </c>
      <c r="L20" s="11" t="str">
        <f>IF(B20="","",IF(K20="Realized","Historical",IF(K20&lt;&gt;"Active","Set status",IF(COUNT(Properties!D20:H20)&lt;5,"Complete inputs",IF(AND(E20&gt;0,NOT(ISNUMBER(Properties!I20))),"Add maturity",IF(NOT(ISNUMBER($J$8)),"Set as-of date",IF(AND(ISNUMBER(J20),J20&lt;0),"Past maturity",IF(AND(ISNUMBER(J20),J20&lt;=180),"Matures within 180d","Current"))))))))</f>
        <v>Historical</v>
      </c>
    </row>
    <row r="21" ht="25" customHeight="1">
      <c r="A21" s="3"/>
      <c r="B21" s="11" t="str">
        <f>IF(Properties!B21="","",IF(ISBLANK(Properties!B21),"",Properties!B21))</f>
        <v/>
      </c>
      <c r="C21" s="13" t="str">
        <f>IF(Properties!B21="","",IF(ISBLANK(Properties!D21),"",Properties!D21))</f>
        <v/>
      </c>
      <c r="D21" s="12" t="str">
        <f>IF(Properties!B21="","",IF(ISBLANK(Properties!E21),"",Properties!E21))</f>
        <v/>
      </c>
      <c r="E21" s="12" t="str">
        <f>IF(Properties!B21="","",IF(ISBLANK(Properties!F21),"",Properties!F21))</f>
        <v/>
      </c>
      <c r="F21" s="12" t="str">
        <f>IF(B21="","",IF(COUNT(D21:E21)&lt;2,"Add figures",D21-E21))</f>
        <v/>
      </c>
      <c r="G21" s="12" t="str">
        <f>IF(B21="","",IF(COUNT(C21,F21)&lt;2,"Add figures",C21*F21))</f>
        <v/>
      </c>
      <c r="H21" s="13" t="str">
        <f>IF(B21="","",IF(OR(COUNT(D21:E21)&lt;2,D21=0),"n.a.",E21/D21))</f>
        <v/>
      </c>
      <c r="I21" s="14" t="str">
        <f>IF(B21="","",IF(OR(COUNT(Properties!G21:H21)&lt;2,Properties!H21=0),"n.a.",Properties!G21/Properties!H21))</f>
        <v/>
      </c>
      <c r="J21" s="37" t="str">
        <f>IF(OR(B21="",K21&lt;&gt;"Active",E21=0),"",IF(COUNT(Properties!I21,$J$8)&lt;2,"Enter dates",Properties!I21-$J$8))</f>
        <v/>
      </c>
      <c r="K21" s="11" t="str">
        <f>IF(Properties!B21="","",IF(ISBLANK(Properties!K21),"",Properties!K21))</f>
        <v/>
      </c>
      <c r="L21" s="11" t="str">
        <f>IF(B21="","",IF(K21="Realized","Historical",IF(K21&lt;&gt;"Active","Set status",IF(COUNT(Properties!D21:H21)&lt;5,"Complete inputs",IF(AND(E21&gt;0,NOT(ISNUMBER(Properties!I21))),"Add maturity",IF(NOT(ISNUMBER($J$8)),"Set as-of date",IF(AND(ISNUMBER(J21),J21&lt;0),"Past maturity",IF(AND(ISNUMBER(J21),J21&lt;=180),"Matures within 180d","Current"))))))))</f>
        <v/>
      </c>
    </row>
    <row r="22" ht="25" customHeight="1">
      <c r="A22" s="3"/>
      <c r="B22" s="11" t="str">
        <f>IF(Properties!B22="","",IF(ISBLANK(Properties!B22),"",Properties!B22))</f>
        <v/>
      </c>
      <c r="C22" s="13" t="str">
        <f>IF(Properties!B22="","",IF(ISBLANK(Properties!D22),"",Properties!D22))</f>
        <v/>
      </c>
      <c r="D22" s="12" t="str">
        <f>IF(Properties!B22="","",IF(ISBLANK(Properties!E22),"",Properties!E22))</f>
        <v/>
      </c>
      <c r="E22" s="12" t="str">
        <f>IF(Properties!B22="","",IF(ISBLANK(Properties!F22),"",Properties!F22))</f>
        <v/>
      </c>
      <c r="F22" s="12" t="str">
        <f>IF(B22="","",IF(COUNT(D22:E22)&lt;2,"Add figures",D22-E22))</f>
        <v/>
      </c>
      <c r="G22" s="12" t="str">
        <f>IF(B22="","",IF(COUNT(C22,F22)&lt;2,"Add figures",C22*F22))</f>
        <v/>
      </c>
      <c r="H22" s="13" t="str">
        <f>IF(B22="","",IF(OR(COUNT(D22:E22)&lt;2,D22=0),"n.a.",E22/D22))</f>
        <v/>
      </c>
      <c r="I22" s="14" t="str">
        <f>IF(B22="","",IF(OR(COUNT(Properties!G22:H22)&lt;2,Properties!H22=0),"n.a.",Properties!G22/Properties!H22))</f>
        <v/>
      </c>
      <c r="J22" s="37" t="str">
        <f>IF(OR(B22="",K22&lt;&gt;"Active",E22=0),"",IF(COUNT(Properties!I22,$J$8)&lt;2,"Enter dates",Properties!I22-$J$8))</f>
        <v/>
      </c>
      <c r="K22" s="11" t="str">
        <f>IF(Properties!B22="","",IF(ISBLANK(Properties!K22),"",Properties!K22))</f>
        <v/>
      </c>
      <c r="L22" s="11" t="str">
        <f>IF(B22="","",IF(K22="Realized","Historical",IF(K22&lt;&gt;"Active","Set status",IF(COUNT(Properties!D22:H22)&lt;5,"Complete inputs",IF(AND(E22&gt;0,NOT(ISNUMBER(Properties!I22))),"Add maturity",IF(NOT(ISNUMBER($J$8)),"Set as-of date",IF(AND(ISNUMBER(J22),J22&lt;0),"Past maturity",IF(AND(ISNUMBER(J22),J22&lt;=180),"Matures within 180d","Current"))))))))</f>
        <v/>
      </c>
    </row>
    <row r="23" ht="25" customHeight="1">
      <c r="A23" s="3"/>
      <c r="B23" s="11" t="str">
        <f>IF(Properties!B23="","",IF(ISBLANK(Properties!B23),"",Properties!B23))</f>
        <v/>
      </c>
      <c r="C23" s="13" t="str">
        <f>IF(Properties!B23="","",IF(ISBLANK(Properties!D23),"",Properties!D23))</f>
        <v/>
      </c>
      <c r="D23" s="12" t="str">
        <f>IF(Properties!B23="","",IF(ISBLANK(Properties!E23),"",Properties!E23))</f>
        <v/>
      </c>
      <c r="E23" s="12" t="str">
        <f>IF(Properties!B23="","",IF(ISBLANK(Properties!F23),"",Properties!F23))</f>
        <v/>
      </c>
      <c r="F23" s="12" t="str">
        <f>IF(B23="","",IF(COUNT(D23:E23)&lt;2,"Add figures",D23-E23))</f>
        <v/>
      </c>
      <c r="G23" s="12" t="str">
        <f>IF(B23="","",IF(COUNT(C23,F23)&lt;2,"Add figures",C23*F23))</f>
        <v/>
      </c>
      <c r="H23" s="13" t="str">
        <f>IF(B23="","",IF(OR(COUNT(D23:E23)&lt;2,D23=0),"n.a.",E23/D23))</f>
        <v/>
      </c>
      <c r="I23" s="14" t="str">
        <f>IF(B23="","",IF(OR(COUNT(Properties!G23:H23)&lt;2,Properties!H23=0),"n.a.",Properties!G23/Properties!H23))</f>
        <v/>
      </c>
      <c r="J23" s="37" t="str">
        <f>IF(OR(B23="",K23&lt;&gt;"Active",E23=0),"",IF(COUNT(Properties!I23,$J$8)&lt;2,"Enter dates",Properties!I23-$J$8))</f>
        <v/>
      </c>
      <c r="K23" s="11" t="str">
        <f>IF(Properties!B23="","",IF(ISBLANK(Properties!K23),"",Properties!K23))</f>
        <v/>
      </c>
      <c r="L23" s="11" t="str">
        <f>IF(B23="","",IF(K23="Realized","Historical",IF(K23&lt;&gt;"Active","Set status",IF(COUNT(Properties!D23:H23)&lt;5,"Complete inputs",IF(AND(E23&gt;0,NOT(ISNUMBER(Properties!I23))),"Add maturity",IF(NOT(ISNUMBER($J$8)),"Set as-of date",IF(AND(ISNUMBER(J23),J23&lt;0),"Past maturity",IF(AND(ISNUMBER(J23),J23&lt;=180),"Matures within 180d","Current"))))))))</f>
        <v/>
      </c>
    </row>
    <row r="24" ht="25" customHeight="1">
      <c r="A24" s="3"/>
      <c r="B24" s="11" t="str">
        <f>IF(Properties!B24="","",IF(ISBLANK(Properties!B24),"",Properties!B24))</f>
        <v/>
      </c>
      <c r="C24" s="13" t="str">
        <f>IF(Properties!B24="","",IF(ISBLANK(Properties!D24),"",Properties!D24))</f>
        <v/>
      </c>
      <c r="D24" s="12" t="str">
        <f>IF(Properties!B24="","",IF(ISBLANK(Properties!E24),"",Properties!E24))</f>
        <v/>
      </c>
      <c r="E24" s="12" t="str">
        <f>IF(Properties!B24="","",IF(ISBLANK(Properties!F24),"",Properties!F24))</f>
        <v/>
      </c>
      <c r="F24" s="12" t="str">
        <f>IF(B24="","",IF(COUNT(D24:E24)&lt;2,"Add figures",D24-E24))</f>
        <v/>
      </c>
      <c r="G24" s="12" t="str">
        <f>IF(B24="","",IF(COUNT(C24,F24)&lt;2,"Add figures",C24*F24))</f>
        <v/>
      </c>
      <c r="H24" s="13" t="str">
        <f>IF(B24="","",IF(OR(COUNT(D24:E24)&lt;2,D24=0),"n.a.",E24/D24))</f>
        <v/>
      </c>
      <c r="I24" s="14" t="str">
        <f>IF(B24="","",IF(OR(COUNT(Properties!G24:H24)&lt;2,Properties!H24=0),"n.a.",Properties!G24/Properties!H24))</f>
        <v/>
      </c>
      <c r="J24" s="37" t="str">
        <f>IF(OR(B24="",K24&lt;&gt;"Active",E24=0),"",IF(COUNT(Properties!I24,$J$8)&lt;2,"Enter dates",Properties!I24-$J$8))</f>
        <v/>
      </c>
      <c r="K24" s="11" t="str">
        <f>IF(Properties!B24="","",IF(ISBLANK(Properties!K24),"",Properties!K24))</f>
        <v/>
      </c>
      <c r="L24" s="11" t="str">
        <f>IF(B24="","",IF(K24="Realized","Historical",IF(K24&lt;&gt;"Active","Set status",IF(COUNT(Properties!D24:H24)&lt;5,"Complete inputs",IF(AND(E24&gt;0,NOT(ISNUMBER(Properties!I24))),"Add maturity",IF(NOT(ISNUMBER($J$8)),"Set as-of date",IF(AND(ISNUMBER(J24),J24&lt;0),"Past maturity",IF(AND(ISNUMBER(J24),J24&lt;=180),"Matures within 180d","Current"))))))))</f>
        <v/>
      </c>
    </row>
    <row r="25" ht="25" customHeight="1">
      <c r="A25" s="3"/>
      <c r="B25" s="11" t="str">
        <f>IF(Properties!B25="","",IF(ISBLANK(Properties!B25),"",Properties!B25))</f>
        <v/>
      </c>
      <c r="C25" s="13" t="str">
        <f>IF(Properties!B25="","",IF(ISBLANK(Properties!D25),"",Properties!D25))</f>
        <v/>
      </c>
      <c r="D25" s="12" t="str">
        <f>IF(Properties!B25="","",IF(ISBLANK(Properties!E25),"",Properties!E25))</f>
        <v/>
      </c>
      <c r="E25" s="12" t="str">
        <f>IF(Properties!B25="","",IF(ISBLANK(Properties!F25),"",Properties!F25))</f>
        <v/>
      </c>
      <c r="F25" s="12" t="str">
        <f>IF(B25="","",IF(COUNT(D25:E25)&lt;2,"Add figures",D25-E25))</f>
        <v/>
      </c>
      <c r="G25" s="12" t="str">
        <f>IF(B25="","",IF(COUNT(C25,F25)&lt;2,"Add figures",C25*F25))</f>
        <v/>
      </c>
      <c r="H25" s="13" t="str">
        <f>IF(B25="","",IF(OR(COUNT(D25:E25)&lt;2,D25=0),"n.a.",E25/D25))</f>
        <v/>
      </c>
      <c r="I25" s="14" t="str">
        <f>IF(B25="","",IF(OR(COUNT(Properties!G25:H25)&lt;2,Properties!H25=0),"n.a.",Properties!G25/Properties!H25))</f>
        <v/>
      </c>
      <c r="J25" s="37" t="str">
        <f>IF(OR(B25="",K25&lt;&gt;"Active",E25=0),"",IF(COUNT(Properties!I25,$J$8)&lt;2,"Enter dates",Properties!I25-$J$8))</f>
        <v/>
      </c>
      <c r="K25" s="11" t="str">
        <f>IF(Properties!B25="","",IF(ISBLANK(Properties!K25),"",Properties!K25))</f>
        <v/>
      </c>
      <c r="L25" s="11" t="str">
        <f>IF(B25="","",IF(K25="Realized","Historical",IF(K25&lt;&gt;"Active","Set status",IF(COUNT(Properties!D25:H25)&lt;5,"Complete inputs",IF(AND(E25&gt;0,NOT(ISNUMBER(Properties!I25))),"Add maturity",IF(NOT(ISNUMBER($J$8)),"Set as-of date",IF(AND(ISNUMBER(J25),J25&lt;0),"Past maturity",IF(AND(ISNUMBER(J25),J25&lt;=180),"Matures within 180d","Current"))))))))</f>
        <v/>
      </c>
    </row>
    <row r="26" ht="25" customHeight="1">
      <c r="A26" s="3"/>
      <c r="B26" s="11" t="str">
        <f>IF(Properties!B26="","",IF(ISBLANK(Properties!B26),"",Properties!B26))</f>
        <v/>
      </c>
      <c r="C26" s="13" t="str">
        <f>IF(Properties!B26="","",IF(ISBLANK(Properties!D26),"",Properties!D26))</f>
        <v/>
      </c>
      <c r="D26" s="12" t="str">
        <f>IF(Properties!B26="","",IF(ISBLANK(Properties!E26),"",Properties!E26))</f>
        <v/>
      </c>
      <c r="E26" s="12" t="str">
        <f>IF(Properties!B26="","",IF(ISBLANK(Properties!F26),"",Properties!F26))</f>
        <v/>
      </c>
      <c r="F26" s="12" t="str">
        <f>IF(B26="","",IF(COUNT(D26:E26)&lt;2,"Add figures",D26-E26))</f>
        <v/>
      </c>
      <c r="G26" s="12" t="str">
        <f>IF(B26="","",IF(COUNT(C26,F26)&lt;2,"Add figures",C26*F26))</f>
        <v/>
      </c>
      <c r="H26" s="13" t="str">
        <f>IF(B26="","",IF(OR(COUNT(D26:E26)&lt;2,D26=0),"n.a.",E26/D26))</f>
        <v/>
      </c>
      <c r="I26" s="14" t="str">
        <f>IF(B26="","",IF(OR(COUNT(Properties!G26:H26)&lt;2,Properties!H26=0),"n.a.",Properties!G26/Properties!H26))</f>
        <v/>
      </c>
      <c r="J26" s="37" t="str">
        <f>IF(OR(B26="",K26&lt;&gt;"Active",E26=0),"",IF(COUNT(Properties!I26,$J$8)&lt;2,"Enter dates",Properties!I26-$J$8))</f>
        <v/>
      </c>
      <c r="K26" s="11" t="str">
        <f>IF(Properties!B26="","",IF(ISBLANK(Properties!K26),"",Properties!K26))</f>
        <v/>
      </c>
      <c r="L26" s="11" t="str">
        <f>IF(B26="","",IF(K26="Realized","Historical",IF(K26&lt;&gt;"Active","Set status",IF(COUNT(Properties!D26:H26)&lt;5,"Complete inputs",IF(AND(E26&gt;0,NOT(ISNUMBER(Properties!I26))),"Add maturity",IF(NOT(ISNUMBER($J$8)),"Set as-of date",IF(AND(ISNUMBER(J26),J26&lt;0),"Past maturity",IF(AND(ISNUMBER(J26),J26&lt;=180),"Matures within 180d","Current"))))))))</f>
        <v/>
      </c>
    </row>
    <row r="27" ht="25" customHeight="1">
      <c r="A27" s="3"/>
      <c r="B27" s="11" t="str">
        <f>IF(Properties!B27="","",IF(ISBLANK(Properties!B27),"",Properties!B27))</f>
        <v/>
      </c>
      <c r="C27" s="13" t="str">
        <f>IF(Properties!B27="","",IF(ISBLANK(Properties!D27),"",Properties!D27))</f>
        <v/>
      </c>
      <c r="D27" s="12" t="str">
        <f>IF(Properties!B27="","",IF(ISBLANK(Properties!E27),"",Properties!E27))</f>
        <v/>
      </c>
      <c r="E27" s="12" t="str">
        <f>IF(Properties!B27="","",IF(ISBLANK(Properties!F27),"",Properties!F27))</f>
        <v/>
      </c>
      <c r="F27" s="12" t="str">
        <f>IF(B27="","",IF(COUNT(D27:E27)&lt;2,"Add figures",D27-E27))</f>
        <v/>
      </c>
      <c r="G27" s="12" t="str">
        <f>IF(B27="","",IF(COUNT(C27,F27)&lt;2,"Add figures",C27*F27))</f>
        <v/>
      </c>
      <c r="H27" s="13" t="str">
        <f>IF(B27="","",IF(OR(COUNT(D27:E27)&lt;2,D27=0),"n.a.",E27/D27))</f>
        <v/>
      </c>
      <c r="I27" s="14" t="str">
        <f>IF(B27="","",IF(OR(COUNT(Properties!G27:H27)&lt;2,Properties!H27=0),"n.a.",Properties!G27/Properties!H27))</f>
        <v/>
      </c>
      <c r="J27" s="37" t="str">
        <f>IF(OR(B27="",K27&lt;&gt;"Active",E27=0),"",IF(COUNT(Properties!I27,$J$8)&lt;2,"Enter dates",Properties!I27-$J$8))</f>
        <v/>
      </c>
      <c r="K27" s="11" t="str">
        <f>IF(Properties!B27="","",IF(ISBLANK(Properties!K27),"",Properties!K27))</f>
        <v/>
      </c>
      <c r="L27" s="11" t="str">
        <f>IF(B27="","",IF(K27="Realized","Historical",IF(K27&lt;&gt;"Active","Set status",IF(COUNT(Properties!D27:H27)&lt;5,"Complete inputs",IF(AND(E27&gt;0,NOT(ISNUMBER(Properties!I27))),"Add maturity",IF(NOT(ISNUMBER($J$8)),"Set as-of date",IF(AND(ISNUMBER(J27),J27&lt;0),"Past maturity",IF(AND(ISNUMBER(J27),J27&lt;=180),"Matures within 180d","Current"))))))))</f>
        <v/>
      </c>
    </row>
    <row r="28" ht="25" customHeight="1">
      <c r="A28" s="3"/>
      <c r="B28" s="11" t="str">
        <f>IF(Properties!B28="","",IF(ISBLANK(Properties!B28),"",Properties!B28))</f>
        <v/>
      </c>
      <c r="C28" s="13" t="str">
        <f>IF(Properties!B28="","",IF(ISBLANK(Properties!D28),"",Properties!D28))</f>
        <v/>
      </c>
      <c r="D28" s="12" t="str">
        <f>IF(Properties!B28="","",IF(ISBLANK(Properties!E28),"",Properties!E28))</f>
        <v/>
      </c>
      <c r="E28" s="12" t="str">
        <f>IF(Properties!B28="","",IF(ISBLANK(Properties!F28),"",Properties!F28))</f>
        <v/>
      </c>
      <c r="F28" s="12" t="str">
        <f>IF(B28="","",IF(COUNT(D28:E28)&lt;2,"Add figures",D28-E28))</f>
        <v/>
      </c>
      <c r="G28" s="12" t="str">
        <f>IF(B28="","",IF(COUNT(C28,F28)&lt;2,"Add figures",C28*F28))</f>
        <v/>
      </c>
      <c r="H28" s="13" t="str">
        <f>IF(B28="","",IF(OR(COUNT(D28:E28)&lt;2,D28=0),"n.a.",E28/D28))</f>
        <v/>
      </c>
      <c r="I28" s="14" t="str">
        <f>IF(B28="","",IF(OR(COUNT(Properties!G28:H28)&lt;2,Properties!H28=0),"n.a.",Properties!G28/Properties!H28))</f>
        <v/>
      </c>
      <c r="J28" s="37" t="str">
        <f>IF(OR(B28="",K28&lt;&gt;"Active",E28=0),"",IF(COUNT(Properties!I28,$J$8)&lt;2,"Enter dates",Properties!I28-$J$8))</f>
        <v/>
      </c>
      <c r="K28" s="11" t="str">
        <f>IF(Properties!B28="","",IF(ISBLANK(Properties!K28),"",Properties!K28))</f>
        <v/>
      </c>
      <c r="L28" s="11" t="str">
        <f>IF(B28="","",IF(K28="Realized","Historical",IF(K28&lt;&gt;"Active","Set status",IF(COUNT(Properties!D28:H28)&lt;5,"Complete inputs",IF(AND(E28&gt;0,NOT(ISNUMBER(Properties!I28))),"Add maturity",IF(NOT(ISNUMBER($J$8)),"Set as-of date",IF(AND(ISNUMBER(J28),J28&lt;0),"Past maturity",IF(AND(ISNUMBER(J28),J28&lt;=180),"Matures within 180d","Current"))))))))</f>
        <v/>
      </c>
    </row>
    <row r="29" ht="25" customHeight="1">
      <c r="A29" s="3"/>
      <c r="B29" s="11" t="str">
        <f>IF(Properties!B29="","",IF(ISBLANK(Properties!B29),"",Properties!B29))</f>
        <v/>
      </c>
      <c r="C29" s="13" t="str">
        <f>IF(Properties!B29="","",IF(ISBLANK(Properties!D29),"",Properties!D29))</f>
        <v/>
      </c>
      <c r="D29" s="12" t="str">
        <f>IF(Properties!B29="","",IF(ISBLANK(Properties!E29),"",Properties!E29))</f>
        <v/>
      </c>
      <c r="E29" s="12" t="str">
        <f>IF(Properties!B29="","",IF(ISBLANK(Properties!F29),"",Properties!F29))</f>
        <v/>
      </c>
      <c r="F29" s="12" t="str">
        <f>IF(B29="","",IF(COUNT(D29:E29)&lt;2,"Add figures",D29-E29))</f>
        <v/>
      </c>
      <c r="G29" s="12" t="str">
        <f>IF(B29="","",IF(COUNT(C29,F29)&lt;2,"Add figures",C29*F29))</f>
        <v/>
      </c>
      <c r="H29" s="13" t="str">
        <f>IF(B29="","",IF(OR(COUNT(D29:E29)&lt;2,D29=0),"n.a.",E29/D29))</f>
        <v/>
      </c>
      <c r="I29" s="14" t="str">
        <f>IF(B29="","",IF(OR(COUNT(Properties!G29:H29)&lt;2,Properties!H29=0),"n.a.",Properties!G29/Properties!H29))</f>
        <v/>
      </c>
      <c r="J29" s="37" t="str">
        <f>IF(OR(B29="",K29&lt;&gt;"Active",E29=0),"",IF(COUNT(Properties!I29,$J$8)&lt;2,"Enter dates",Properties!I29-$J$8))</f>
        <v/>
      </c>
      <c r="K29" s="11" t="str">
        <f>IF(Properties!B29="","",IF(ISBLANK(Properties!K29),"",Properties!K29))</f>
        <v/>
      </c>
      <c r="L29" s="11" t="str">
        <f>IF(B29="","",IF(K29="Realized","Historical",IF(K29&lt;&gt;"Active","Set status",IF(COUNT(Properties!D29:H29)&lt;5,"Complete inputs",IF(AND(E29&gt;0,NOT(ISNUMBER(Properties!I29))),"Add maturity",IF(NOT(ISNUMBER($J$8)),"Set as-of date",IF(AND(ISNUMBER(J29),J29&lt;0),"Past maturity",IF(AND(ISNUMBER(J29),J29&lt;=180),"Matures within 180d","Current"))))))))</f>
        <v/>
      </c>
    </row>
    <row r="30" ht="25" customHeight="1">
      <c r="A30" s="3"/>
      <c r="B30" s="11" t="str">
        <f>IF(Properties!B30="","",IF(ISBLANK(Properties!B30),"",Properties!B30))</f>
        <v/>
      </c>
      <c r="C30" s="13" t="str">
        <f>IF(Properties!B30="","",IF(ISBLANK(Properties!D30),"",Properties!D30))</f>
        <v/>
      </c>
      <c r="D30" s="12" t="str">
        <f>IF(Properties!B30="","",IF(ISBLANK(Properties!E30),"",Properties!E30))</f>
        <v/>
      </c>
      <c r="E30" s="12" t="str">
        <f>IF(Properties!B30="","",IF(ISBLANK(Properties!F30),"",Properties!F30))</f>
        <v/>
      </c>
      <c r="F30" s="12" t="str">
        <f>IF(B30="","",IF(COUNT(D30:E30)&lt;2,"Add figures",D30-E30))</f>
        <v/>
      </c>
      <c r="G30" s="12" t="str">
        <f>IF(B30="","",IF(COUNT(C30,F30)&lt;2,"Add figures",C30*F30))</f>
        <v/>
      </c>
      <c r="H30" s="13" t="str">
        <f>IF(B30="","",IF(OR(COUNT(D30:E30)&lt;2,D30=0),"n.a.",E30/D30))</f>
        <v/>
      </c>
      <c r="I30" s="14" t="str">
        <f>IF(B30="","",IF(OR(COUNT(Properties!G30:H30)&lt;2,Properties!H30=0),"n.a.",Properties!G30/Properties!H30))</f>
        <v/>
      </c>
      <c r="J30" s="37" t="str">
        <f>IF(OR(B30="",K30&lt;&gt;"Active",E30=0),"",IF(COUNT(Properties!I30,$J$8)&lt;2,"Enter dates",Properties!I30-$J$8))</f>
        <v/>
      </c>
      <c r="K30" s="11" t="str">
        <f>IF(Properties!B30="","",IF(ISBLANK(Properties!K30),"",Properties!K30))</f>
        <v/>
      </c>
      <c r="L30" s="11" t="str">
        <f>IF(B30="","",IF(K30="Realized","Historical",IF(K30&lt;&gt;"Active","Set status",IF(COUNT(Properties!D30:H30)&lt;5,"Complete inputs",IF(AND(E30&gt;0,NOT(ISNUMBER(Properties!I30))),"Add maturity",IF(NOT(ISNUMBER($J$8)),"Set as-of date",IF(AND(ISNUMBER(J30),J30&lt;0),"Past maturity",IF(AND(ISNUMBER(J30),J30&lt;=180),"Matures within 180d","Current"))))))))</f>
        <v/>
      </c>
    </row>
    <row r="31" ht="25" customHeight="1">
      <c r="A31" s="3"/>
      <c r="B31" s="11" t="str">
        <f>IF(Properties!B31="","",IF(ISBLANK(Properties!B31),"",Properties!B31))</f>
        <v/>
      </c>
      <c r="C31" s="13" t="str">
        <f>IF(Properties!B31="","",IF(ISBLANK(Properties!D31),"",Properties!D31))</f>
        <v/>
      </c>
      <c r="D31" s="12" t="str">
        <f>IF(Properties!B31="","",IF(ISBLANK(Properties!E31),"",Properties!E31))</f>
        <v/>
      </c>
      <c r="E31" s="12" t="str">
        <f>IF(Properties!B31="","",IF(ISBLANK(Properties!F31),"",Properties!F31))</f>
        <v/>
      </c>
      <c r="F31" s="12" t="str">
        <f>IF(B31="","",IF(COUNT(D31:E31)&lt;2,"Add figures",D31-E31))</f>
        <v/>
      </c>
      <c r="G31" s="12" t="str">
        <f>IF(B31="","",IF(COUNT(C31,F31)&lt;2,"Add figures",C31*F31))</f>
        <v/>
      </c>
      <c r="H31" s="13" t="str">
        <f>IF(B31="","",IF(OR(COUNT(D31:E31)&lt;2,D31=0),"n.a.",E31/D31))</f>
        <v/>
      </c>
      <c r="I31" s="14" t="str">
        <f>IF(B31="","",IF(OR(COUNT(Properties!G31:H31)&lt;2,Properties!H31=0),"n.a.",Properties!G31/Properties!H31))</f>
        <v/>
      </c>
      <c r="J31" s="37" t="str">
        <f>IF(OR(B31="",K31&lt;&gt;"Active",E31=0),"",IF(COUNT(Properties!I31,$J$8)&lt;2,"Enter dates",Properties!I31-$J$8))</f>
        <v/>
      </c>
      <c r="K31" s="11" t="str">
        <f>IF(Properties!B31="","",IF(ISBLANK(Properties!K31),"",Properties!K31))</f>
        <v/>
      </c>
      <c r="L31" s="11" t="str">
        <f>IF(B31="","",IF(K31="Realized","Historical",IF(K31&lt;&gt;"Active","Set status",IF(COUNT(Properties!D31:H31)&lt;5,"Complete inputs",IF(AND(E31&gt;0,NOT(ISNUMBER(Properties!I31))),"Add maturity",IF(NOT(ISNUMBER($J$8)),"Set as-of date",IF(AND(ISNUMBER(J31),J31&lt;0),"Past maturity",IF(AND(ISNUMBER(J31),J31&lt;=180),"Matures within 180d","Current"))))))))</f>
        <v/>
      </c>
    </row>
    <row r="32" ht="25" customHeight="1">
      <c r="A32" s="3"/>
      <c r="B32" s="11" t="str">
        <f>IF(Properties!B32="","",IF(ISBLANK(Properties!B32),"",Properties!B32))</f>
        <v/>
      </c>
      <c r="C32" s="13" t="str">
        <f>IF(Properties!B32="","",IF(ISBLANK(Properties!D32),"",Properties!D32))</f>
        <v/>
      </c>
      <c r="D32" s="12" t="str">
        <f>IF(Properties!B32="","",IF(ISBLANK(Properties!E32),"",Properties!E32))</f>
        <v/>
      </c>
      <c r="E32" s="12" t="str">
        <f>IF(Properties!B32="","",IF(ISBLANK(Properties!F32),"",Properties!F32))</f>
        <v/>
      </c>
      <c r="F32" s="12" t="str">
        <f>IF(B32="","",IF(COUNT(D32:E32)&lt;2,"Add figures",D32-E32))</f>
        <v/>
      </c>
      <c r="G32" s="12" t="str">
        <f>IF(B32="","",IF(COUNT(C32,F32)&lt;2,"Add figures",C32*F32))</f>
        <v/>
      </c>
      <c r="H32" s="13" t="str">
        <f>IF(B32="","",IF(OR(COUNT(D32:E32)&lt;2,D32=0),"n.a.",E32/D32))</f>
        <v/>
      </c>
      <c r="I32" s="14" t="str">
        <f>IF(B32="","",IF(OR(COUNT(Properties!G32:H32)&lt;2,Properties!H32=0),"n.a.",Properties!G32/Properties!H32))</f>
        <v/>
      </c>
      <c r="J32" s="37" t="str">
        <f>IF(OR(B32="",K32&lt;&gt;"Active",E32=0),"",IF(COUNT(Properties!I32,$J$8)&lt;2,"Enter dates",Properties!I32-$J$8))</f>
        <v/>
      </c>
      <c r="K32" s="11" t="str">
        <f>IF(Properties!B32="","",IF(ISBLANK(Properties!K32),"",Properties!K32))</f>
        <v/>
      </c>
      <c r="L32" s="11" t="str">
        <f>IF(B32="","",IF(K32="Realized","Historical",IF(K32&lt;&gt;"Active","Set status",IF(COUNT(Properties!D32:H32)&lt;5,"Complete inputs",IF(AND(E32&gt;0,NOT(ISNUMBER(Properties!I32))),"Add maturity",IF(NOT(ISNUMBER($J$8)),"Set as-of date",IF(AND(ISNUMBER(J32),J32&lt;0),"Past maturity",IF(AND(ISNUMBER(J32),J32&lt;=180),"Matures within 180d","Current"))))))))</f>
        <v/>
      </c>
    </row>
    <row r="33" ht="25" customHeight="1">
      <c r="A33" s="3"/>
      <c r="B33" s="11" t="str">
        <f>IF(Properties!B33="","",IF(ISBLANK(Properties!B33),"",Properties!B33))</f>
        <v/>
      </c>
      <c r="C33" s="13" t="str">
        <f>IF(Properties!B33="","",IF(ISBLANK(Properties!D33),"",Properties!D33))</f>
        <v/>
      </c>
      <c r="D33" s="12" t="str">
        <f>IF(Properties!B33="","",IF(ISBLANK(Properties!E33),"",Properties!E33))</f>
        <v/>
      </c>
      <c r="E33" s="12" t="str">
        <f>IF(Properties!B33="","",IF(ISBLANK(Properties!F33),"",Properties!F33))</f>
        <v/>
      </c>
      <c r="F33" s="12" t="str">
        <f>IF(B33="","",IF(COUNT(D33:E33)&lt;2,"Add figures",D33-E33))</f>
        <v/>
      </c>
      <c r="G33" s="12" t="str">
        <f>IF(B33="","",IF(COUNT(C33,F33)&lt;2,"Add figures",C33*F33))</f>
        <v/>
      </c>
      <c r="H33" s="13" t="str">
        <f>IF(B33="","",IF(OR(COUNT(D33:E33)&lt;2,D33=0),"n.a.",E33/D33))</f>
        <v/>
      </c>
      <c r="I33" s="14" t="str">
        <f>IF(B33="","",IF(OR(COUNT(Properties!G33:H33)&lt;2,Properties!H33=0),"n.a.",Properties!G33/Properties!H33))</f>
        <v/>
      </c>
      <c r="J33" s="37" t="str">
        <f>IF(OR(B33="",K33&lt;&gt;"Active",E33=0),"",IF(COUNT(Properties!I33,$J$8)&lt;2,"Enter dates",Properties!I33-$J$8))</f>
        <v/>
      </c>
      <c r="K33" s="11" t="str">
        <f>IF(Properties!B33="","",IF(ISBLANK(Properties!K33),"",Properties!K33))</f>
        <v/>
      </c>
      <c r="L33" s="11" t="str">
        <f>IF(B33="","",IF(K33="Realized","Historical",IF(K33&lt;&gt;"Active","Set status",IF(COUNT(Properties!D33:H33)&lt;5,"Complete inputs",IF(AND(E33&gt;0,NOT(ISNUMBER(Properties!I33))),"Add maturity",IF(NOT(ISNUMBER($J$8)),"Set as-of date",IF(AND(ISNUMBER(J33),J33&lt;0),"Past maturity",IF(AND(ISNUMBER(J33),J33&lt;=180),"Matures within 180d","Current"))))))))</f>
        <v/>
      </c>
    </row>
    <row r="34" ht="25" customHeight="1">
      <c r="A34" s="3"/>
      <c r="B34" s="11" t="str">
        <f>IF(Properties!B34="","",IF(ISBLANK(Properties!B34),"",Properties!B34))</f>
        <v/>
      </c>
      <c r="C34" s="13" t="str">
        <f>IF(Properties!B34="","",IF(ISBLANK(Properties!D34),"",Properties!D34))</f>
        <v/>
      </c>
      <c r="D34" s="12" t="str">
        <f>IF(Properties!B34="","",IF(ISBLANK(Properties!E34),"",Properties!E34))</f>
        <v/>
      </c>
      <c r="E34" s="12" t="str">
        <f>IF(Properties!B34="","",IF(ISBLANK(Properties!F34),"",Properties!F34))</f>
        <v/>
      </c>
      <c r="F34" s="12" t="str">
        <f>IF(B34="","",IF(COUNT(D34:E34)&lt;2,"Add figures",D34-E34))</f>
        <v/>
      </c>
      <c r="G34" s="12" t="str">
        <f>IF(B34="","",IF(COUNT(C34,F34)&lt;2,"Add figures",C34*F34))</f>
        <v/>
      </c>
      <c r="H34" s="13" t="str">
        <f>IF(B34="","",IF(OR(COUNT(D34:E34)&lt;2,D34=0),"n.a.",E34/D34))</f>
        <v/>
      </c>
      <c r="I34" s="14" t="str">
        <f>IF(B34="","",IF(OR(COUNT(Properties!G34:H34)&lt;2,Properties!H34=0),"n.a.",Properties!G34/Properties!H34))</f>
        <v/>
      </c>
      <c r="J34" s="37" t="str">
        <f>IF(OR(B34="",K34&lt;&gt;"Active",E34=0),"",IF(COUNT(Properties!I34,$J$8)&lt;2,"Enter dates",Properties!I34-$J$8))</f>
        <v/>
      </c>
      <c r="K34" s="11" t="str">
        <f>IF(Properties!B34="","",IF(ISBLANK(Properties!K34),"",Properties!K34))</f>
        <v/>
      </c>
      <c r="L34" s="11" t="str">
        <f>IF(B34="","",IF(K34="Realized","Historical",IF(K34&lt;&gt;"Active","Set status",IF(COUNT(Properties!D34:H34)&lt;5,"Complete inputs",IF(AND(E34&gt;0,NOT(ISNUMBER(Properties!I34))),"Add maturity",IF(NOT(ISNUMBER($J$8)),"Set as-of date",IF(AND(ISNUMBER(J34),J34&lt;0),"Past maturity",IF(AND(ISNUMBER(J34),J34&lt;=180),"Matures within 180d","Current"))))))))</f>
        <v/>
      </c>
    </row>
    <row r="35" ht="25" customHeight="1">
      <c r="A35" s="3"/>
      <c r="B35" s="11" t="str">
        <f>IF(Properties!B35="","",IF(ISBLANK(Properties!B35),"",Properties!B35))</f>
        <v/>
      </c>
      <c r="C35" s="13" t="str">
        <f>IF(Properties!B35="","",IF(ISBLANK(Properties!D35),"",Properties!D35))</f>
        <v/>
      </c>
      <c r="D35" s="12" t="str">
        <f>IF(Properties!B35="","",IF(ISBLANK(Properties!E35),"",Properties!E35))</f>
        <v/>
      </c>
      <c r="E35" s="12" t="str">
        <f>IF(Properties!B35="","",IF(ISBLANK(Properties!F35),"",Properties!F35))</f>
        <v/>
      </c>
      <c r="F35" s="12" t="str">
        <f>IF(B35="","",IF(COUNT(D35:E35)&lt;2,"Add figures",D35-E35))</f>
        <v/>
      </c>
      <c r="G35" s="12" t="str">
        <f>IF(B35="","",IF(COUNT(C35,F35)&lt;2,"Add figures",C35*F35))</f>
        <v/>
      </c>
      <c r="H35" s="13" t="str">
        <f>IF(B35="","",IF(OR(COUNT(D35:E35)&lt;2,D35=0),"n.a.",E35/D35))</f>
        <v/>
      </c>
      <c r="I35" s="14" t="str">
        <f>IF(B35="","",IF(OR(COUNT(Properties!G35:H35)&lt;2,Properties!H35=0),"n.a.",Properties!G35/Properties!H35))</f>
        <v/>
      </c>
      <c r="J35" s="37" t="str">
        <f>IF(OR(B35="",K35&lt;&gt;"Active",E35=0),"",IF(COUNT(Properties!I35,$J$8)&lt;2,"Enter dates",Properties!I35-$J$8))</f>
        <v/>
      </c>
      <c r="K35" s="11" t="str">
        <f>IF(Properties!B35="","",IF(ISBLANK(Properties!K35),"",Properties!K35))</f>
        <v/>
      </c>
      <c r="L35" s="11" t="str">
        <f>IF(B35="","",IF(K35="Realized","Historical",IF(K35&lt;&gt;"Active","Set status",IF(COUNT(Properties!D35:H35)&lt;5,"Complete inputs",IF(AND(E35&gt;0,NOT(ISNUMBER(Properties!I35))),"Add maturity",IF(NOT(ISNUMBER($J$8)),"Set as-of date",IF(AND(ISNUMBER(J35),J35&lt;0),"Past maturity",IF(AND(ISNUMBER(J35),J35&lt;=180),"Matures within 180d","Current"))))))))</f>
        <v/>
      </c>
    </row>
    <row r="36" ht="25" customHeight="1">
      <c r="A36" s="3"/>
      <c r="B36" s="11" t="str">
        <f>IF(Properties!B36="","",IF(ISBLANK(Properties!B36),"",Properties!B36))</f>
        <v/>
      </c>
      <c r="C36" s="13" t="str">
        <f>IF(Properties!B36="","",IF(ISBLANK(Properties!D36),"",Properties!D36))</f>
        <v/>
      </c>
      <c r="D36" s="12" t="str">
        <f>IF(Properties!B36="","",IF(ISBLANK(Properties!E36),"",Properties!E36))</f>
        <v/>
      </c>
      <c r="E36" s="12" t="str">
        <f>IF(Properties!B36="","",IF(ISBLANK(Properties!F36),"",Properties!F36))</f>
        <v/>
      </c>
      <c r="F36" s="12" t="str">
        <f>IF(B36="","",IF(COUNT(D36:E36)&lt;2,"Add figures",D36-E36))</f>
        <v/>
      </c>
      <c r="G36" s="12" t="str">
        <f>IF(B36="","",IF(COUNT(C36,F36)&lt;2,"Add figures",C36*F36))</f>
        <v/>
      </c>
      <c r="H36" s="13" t="str">
        <f>IF(B36="","",IF(OR(COUNT(D36:E36)&lt;2,D36=0),"n.a.",E36/D36))</f>
        <v/>
      </c>
      <c r="I36" s="14" t="str">
        <f>IF(B36="","",IF(OR(COUNT(Properties!G36:H36)&lt;2,Properties!H36=0),"n.a.",Properties!G36/Properties!H36))</f>
        <v/>
      </c>
      <c r="J36" s="37" t="str">
        <f>IF(OR(B36="",K36&lt;&gt;"Active",E36=0),"",IF(COUNT(Properties!I36,$J$8)&lt;2,"Enter dates",Properties!I36-$J$8))</f>
        <v/>
      </c>
      <c r="K36" s="11" t="str">
        <f>IF(Properties!B36="","",IF(ISBLANK(Properties!K36),"",Properties!K36))</f>
        <v/>
      </c>
      <c r="L36" s="11" t="str">
        <f>IF(B36="","",IF(K36="Realized","Historical",IF(K36&lt;&gt;"Active","Set status",IF(COUNT(Properties!D36:H36)&lt;5,"Complete inputs",IF(AND(E36&gt;0,NOT(ISNUMBER(Properties!I36))),"Add maturity",IF(NOT(ISNUMBER($J$8)),"Set as-of date",IF(AND(ISNUMBER(J36),J36&lt;0),"Past maturity",IF(AND(ISNUMBER(J36),J36&lt;=180),"Matures within 180d","Current"))))))))</f>
        <v/>
      </c>
    </row>
    <row r="37" ht="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>
    <mergeCell ref="B3:L3"/>
    <mergeCell ref="B4:L4"/>
    <mergeCell ref="B6:L6"/>
    <mergeCell ref="B13:L13"/>
  </mergeCells>
  <conditionalFormatting sqref="L17:L36">
    <cfRule type="expression" dxfId="0" priority="1">
      <formula>AND($B17&lt;&gt;"",$L17&lt;&gt;"Current",$L17&lt;&gt;"Historical")</formula>
    </cfRule>
  </conditionalFormatting>
  <dataValidations count="1">
    <dataValidation type="date" operator="between" sqref="J8">
      <formula1>1</formula1>
      <formula2>73415</formula2>
    </dataValidation>
  </dataValidations>
  <pageMargins left="0.3" right="0.3" top="0.45" bottom="0.45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D6BC8D"/>
    <pageSetUpPr fitToPage="1"/>
  </sheetPr>
  <sheetViews>
    <sheetView showGridLines="0" workbookViewId="0" zoomScale="70">
      <pane xSplit="2" ySplit="16" topLeftCell="C17" activePane="bottomRight" state="frozen"/>
    </sheetView>
  </sheetViews>
  <sheetFormatPr defaultRowHeight="15"/>
  <cols>
    <col min="1" max="1" width="3" hidden="0" customWidth="1"/>
    <col min="2" max="2" width="32" hidden="0" customWidth="1"/>
    <col min="3" max="3" width="20" hidden="0" customWidth="1"/>
    <col min="4" max="4" width="18" hidden="0" customWidth="1"/>
    <col min="5" max="5" width="21" hidden="0" customWidth="1"/>
    <col min="6" max="6" width="21" hidden="0" customWidth="1"/>
    <col min="7" max="7" width="21" hidden="0" customWidth="1"/>
    <col min="8" max="8" width="21" hidden="0" customWidth="1"/>
    <col min="9" max="9" width="21" hidden="0" customWidth="1"/>
    <col min="10" max="10" width="30" hidden="0" customWidth="1"/>
    <col min="11" max="11" width="18" hidden="0" customWidth="1"/>
    <col min="12" max="12" width="21" hidden="0" customWidth="1"/>
    <col min="13" max="13" width="18" hidden="0" customWidth="1"/>
    <col min="14" max="14" width="40" hidden="0" customWidth="1"/>
  </cols>
  <sheetData>
    <row r="1" ht="1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5" customHeight="1">
      <c r="A2" s="3"/>
      <c r="B2" s="4" t="str">
        <v>H EQUITIES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40" customHeight="1">
      <c r="A3" s="3"/>
      <c r="B3" s="5" t="str">
        <v>Property inputs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32" customHeight="1">
      <c r="A4" s="3"/>
      <c r="B4" s="8" t="str">
        <v>Enter one property per row. Use current values and debt balances on a consistent as-of date. All examples are fictional.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ht="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ht="29" customHeight="1">
      <c r="A6" s="3"/>
      <c r="B6" s="10" t="str">
        <v>ILLUSTRATIVE EXAMPLE. Replace amber inputs in blue type. Calculations update automatically.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ht="34" customHeight="1">
      <c r="A9" s="3"/>
      <c r="B9" s="21" t="str">
        <v>Use zero for a known zero balance. Leave unknowns blank, then review “Complete inputs” on the Portfolio tab. Do not mix units and square feet within one property record.</v>
      </c>
      <c r="C9" s="21" t="str">
        <v>Use zero for a known zero balance. Leave unknowns blank, then review “Complete inputs” on the Portfolio tab. Do not mix units and square feet within one property record.</v>
      </c>
      <c r="D9" s="21" t="str">
        <v>Use zero for a known zero balance. Leave unknowns blank, then review “Complete inputs” on the Portfolio tab. Do not mix units and square feet within one property record.</v>
      </c>
      <c r="E9" s="21" t="str">
        <v>Use zero for a known zero balance. Leave unknowns blank, then review “Complete inputs” on the Portfolio tab. Do not mix units and square feet within one property record.</v>
      </c>
      <c r="F9" s="21" t="str">
        <v>Use zero for a known zero balance. Leave unknowns blank, then review “Complete inputs” on the Portfolio tab. Do not mix units and square feet within one property record.</v>
      </c>
      <c r="G9" s="21" t="str">
        <v>Use zero for a known zero balance. Leave unknowns blank, then review “Complete inputs” on the Portfolio tab. Do not mix units and square feet within one property record.</v>
      </c>
      <c r="H9" s="21" t="str">
        <v>Use zero for a known zero balance. Leave unknowns blank, then review “Complete inputs” on the Portfolio tab. Do not mix units and square feet within one property record.</v>
      </c>
      <c r="I9" s="21" t="str">
        <v>Use zero for a known zero balance. Leave unknowns blank, then review “Complete inputs” on the Portfolio tab. Do not mix units and square feet within one property record.</v>
      </c>
      <c r="J9" s="21" t="str">
        <v>Use zero for a known zero balance. Leave unknowns blank, then review “Complete inputs” on the Portfolio tab. Do not mix units and square feet within one property record.</v>
      </c>
      <c r="K9" s="21" t="str">
        <v>Use zero for a known zero balance. Leave unknowns blank, then review “Complete inputs” on the Portfolio tab. Do not mix units and square feet within one property record.</v>
      </c>
      <c r="L9" s="21" t="str">
        <v>Use zero for a known zero balance. Leave unknowns blank, then review “Complete inputs” on the Portfolio tab. Do not mix units and square feet within one property record.</v>
      </c>
      <c r="M9" s="21" t="str">
        <v>Use zero for a known zero balance. Leave unknowns blank, then review “Complete inputs” on the Portfolio tab. Do not mix units and square feet within one property record.</v>
      </c>
      <c r="N9" s="21" t="str">
        <v>Use zero for a known zero balance. Leave unknowns blank, then review “Complete inputs” on the Portfolio tab. Do not mix units and square feet within one property record.</v>
      </c>
    </row>
    <row r="10" ht="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ht="32" customHeight="1">
      <c r="A11" s="3"/>
      <c r="B11" s="21" t="str">
        <v>Capacity: 20 properties. Portfolio totals include Active records. Keep realized investments for experience, with current value and debt set to zero.</v>
      </c>
      <c r="C11" s="21" t="str">
        <v>Capacity: 20 properties. Portfolio totals include Active records. Keep realized investments for experience, with current value and debt set to zero.</v>
      </c>
      <c r="D11" s="21" t="str">
        <v>Capacity: 20 properties. Portfolio totals include Active records. Keep realized investments for experience, with current value and debt set to zero.</v>
      </c>
      <c r="E11" s="21" t="str">
        <v>Capacity: 20 properties. Portfolio totals include Active records. Keep realized investments for experience, with current value and debt set to zero.</v>
      </c>
      <c r="F11" s="21" t="str">
        <v>Capacity: 20 properties. Portfolio totals include Active records. Keep realized investments for experience, with current value and debt set to zero.</v>
      </c>
      <c r="G11" s="21" t="str">
        <v>Capacity: 20 properties. Portfolio totals include Active records. Keep realized investments for experience, with current value and debt set to zero.</v>
      </c>
      <c r="H11" s="21" t="str">
        <v>Capacity: 20 properties. Portfolio totals include Active records. Keep realized investments for experience, with current value and debt set to zero.</v>
      </c>
      <c r="I11" s="21" t="str">
        <v>Capacity: 20 properties. Portfolio totals include Active records. Keep realized investments for experience, with current value and debt set to zero.</v>
      </c>
      <c r="J11" s="21" t="str">
        <v>Capacity: 20 properties. Portfolio totals include Active records. Keep realized investments for experience, with current value and debt set to zero.</v>
      </c>
      <c r="K11" s="21" t="str">
        <v>Capacity: 20 properties. Portfolio totals include Active records. Keep realized investments for experience, with current value and debt set to zero.</v>
      </c>
      <c r="L11" s="21" t="str">
        <v>Capacity: 20 properties. Portfolio totals include Active records. Keep realized investments for experience, with current value and debt set to zero.</v>
      </c>
      <c r="M11" s="21" t="str">
        <v>Capacity: 20 properties. Portfolio totals include Active records. Keep realized investments for experience, with current value and debt set to zero.</v>
      </c>
      <c r="N11" s="21" t="str">
        <v>Capacity: 20 properties. Portfolio totals include Active records. Keep realized investments for experience, with current value and debt set to zero.</v>
      </c>
    </row>
    <row r="12" ht="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ht="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ht="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ht="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ht="44" customHeight="1">
      <c r="A16" s="3"/>
      <c r="B16" s="30" t="str">
        <v>Property</v>
      </c>
      <c r="C16" s="31" t="str">
        <v>Asset type</v>
      </c>
      <c r="D16" s="31" t="str">
        <v>Ownership</v>
      </c>
      <c r="E16" s="31" t="str">
        <v>Value estimate</v>
      </c>
      <c r="F16" s="31" t="str">
        <v>Debt balance</v>
      </c>
      <c r="G16" s="31" t="str">
        <v>Annual NOI</v>
      </c>
      <c r="H16" s="31" t="str">
        <v>Annual debt service</v>
      </c>
      <c r="I16" s="31" t="str">
        <v>Debt maturity</v>
      </c>
      <c r="J16" s="31" t="str">
        <v>Recourse / guarantee</v>
      </c>
      <c r="K16" s="31" t="str">
        <v>Status</v>
      </c>
      <c r="L16" s="31" t="str">
        <v>Acquisition date</v>
      </c>
      <c r="M16" s="31" t="str">
        <v>Units or SF</v>
      </c>
      <c r="N16" s="32" t="str">
        <v>Value basis / obligations</v>
      </c>
    </row>
    <row r="17" ht="25" customHeight="1">
      <c r="A17" s="3"/>
      <c r="B17" s="33" t="str">
        <v>Example apartments</v>
      </c>
      <c r="C17" s="33" t="str">
        <v>Multifamily</v>
      </c>
      <c r="D17" s="34" t="n">
        <v>0.5</v>
      </c>
      <c r="E17" s="35" t="n">
        <v>12000000</v>
      </c>
      <c r="F17" s="35" t="n">
        <v>7500000</v>
      </c>
      <c r="G17" s="35" t="n">
        <v>850000</v>
      </c>
      <c r="H17" s="35" t="n">
        <v>600000</v>
      </c>
      <c r="I17" s="19" t="n">
        <v>46478.5</v>
      </c>
      <c r="J17" s="33" t="str">
        <v>Describe actual obligations</v>
      </c>
      <c r="K17" s="33" t="str">
        <v>Active</v>
      </c>
      <c r="L17" s="19" t="n">
        <v>44682.5</v>
      </c>
      <c r="M17" s="36" t="n">
        <v>48</v>
      </c>
      <c r="N17" s="33" t="str">
        <v>Illustrative sponsor estimate</v>
      </c>
    </row>
    <row r="18" ht="25" customHeight="1">
      <c r="A18" s="3"/>
      <c r="B18" s="33" t="str">
        <v>Example industrial</v>
      </c>
      <c r="C18" s="33" t="str">
        <v>Industrial</v>
      </c>
      <c r="D18" s="34" t="n">
        <v>0.25</v>
      </c>
      <c r="E18" s="35" t="n">
        <v>8000000</v>
      </c>
      <c r="F18" s="35" t="n">
        <v>4800000</v>
      </c>
      <c r="G18" s="35" t="n">
        <v>620000</v>
      </c>
      <c r="H18" s="35" t="n">
        <v>400000</v>
      </c>
      <c r="I18" s="19" t="n">
        <v>47027.5</v>
      </c>
      <c r="J18" s="33" t="str">
        <v>Describe actual obligations</v>
      </c>
      <c r="K18" s="33" t="str">
        <v>Active</v>
      </c>
      <c r="L18" s="19" t="n">
        <v>44409.5</v>
      </c>
      <c r="M18" s="36" t="n">
        <v>45000</v>
      </c>
      <c r="N18" s="33" t="str">
        <v>Illustrative sponsor estimate</v>
      </c>
    </row>
    <row r="19" ht="25" customHeight="1">
      <c r="A19" s="3"/>
      <c r="B19" s="33" t="str">
        <v>Example retail</v>
      </c>
      <c r="C19" s="33" t="str">
        <v>Retail</v>
      </c>
      <c r="D19" s="34" t="n">
        <v>1</v>
      </c>
      <c r="E19" s="35" t="n">
        <v>5000000</v>
      </c>
      <c r="F19" s="35" t="n">
        <v>3200000</v>
      </c>
      <c r="G19" s="35" t="n">
        <v>400000</v>
      </c>
      <c r="H19" s="35" t="n">
        <v>270000</v>
      </c>
      <c r="I19" s="19" t="n">
        <v>46357.5</v>
      </c>
      <c r="J19" s="33" t="str">
        <v>Describe actual obligations</v>
      </c>
      <c r="K19" s="33" t="str">
        <v>Active</v>
      </c>
      <c r="L19" s="19" t="n">
        <v>43891.5</v>
      </c>
      <c r="M19" s="36" t="n">
        <v>22000</v>
      </c>
      <c r="N19" s="33" t="str">
        <v>Illustrative sponsor estimate</v>
      </c>
    </row>
    <row r="20" ht="25" customHeight="1">
      <c r="A20" s="3"/>
      <c r="B20" s="33" t="str">
        <v>Example exited asset</v>
      </c>
      <c r="C20" s="33" t="str">
        <v>Multifamily</v>
      </c>
      <c r="D20" s="34" t="n">
        <v>0.5</v>
      </c>
      <c r="E20" s="35" t="n">
        <v>0</v>
      </c>
      <c r="F20" s="35" t="n">
        <v>0</v>
      </c>
      <c r="G20" s="35" t="n">
        <v>0</v>
      </c>
      <c r="H20" s="35" t="n">
        <v>0</v>
      </c>
      <c r="I20" s="38"/>
      <c r="J20" s="33" t="str">
        <v>Historical investment</v>
      </c>
      <c r="K20" s="33" t="str">
        <v>Realized</v>
      </c>
      <c r="L20" s="19" t="n">
        <v>43132.5</v>
      </c>
      <c r="M20" s="36" t="n">
        <v>24</v>
      </c>
      <c r="N20" s="33" t="str">
        <v>Record realized results separately</v>
      </c>
    </row>
    <row r="21" ht="25" customHeight="1">
      <c r="A21" s="3"/>
      <c r="B21" s="33"/>
      <c r="C21" s="33"/>
      <c r="D21" s="39"/>
      <c r="E21" s="40"/>
      <c r="F21" s="40"/>
      <c r="G21" s="40"/>
      <c r="H21" s="40"/>
      <c r="I21" s="38"/>
      <c r="J21" s="33"/>
      <c r="K21" s="33"/>
      <c r="L21" s="38"/>
      <c r="M21" s="41"/>
      <c r="N21" s="33"/>
    </row>
    <row r="22" ht="25" customHeight="1">
      <c r="A22" s="3"/>
      <c r="B22" s="33"/>
      <c r="C22" s="33"/>
      <c r="D22" s="39"/>
      <c r="E22" s="40"/>
      <c r="F22" s="40"/>
      <c r="G22" s="40"/>
      <c r="H22" s="40"/>
      <c r="I22" s="38"/>
      <c r="J22" s="33"/>
      <c r="K22" s="33"/>
      <c r="L22" s="38"/>
      <c r="M22" s="41"/>
      <c r="N22" s="33"/>
    </row>
    <row r="23" ht="25" customHeight="1">
      <c r="A23" s="3"/>
      <c r="B23" s="33"/>
      <c r="C23" s="33"/>
      <c r="D23" s="39"/>
      <c r="E23" s="40"/>
      <c r="F23" s="40"/>
      <c r="G23" s="40"/>
      <c r="H23" s="40"/>
      <c r="I23" s="38"/>
      <c r="J23" s="33"/>
      <c r="K23" s="33"/>
      <c r="L23" s="38"/>
      <c r="M23" s="41"/>
      <c r="N23" s="33"/>
    </row>
    <row r="24" ht="25" customHeight="1">
      <c r="A24" s="3"/>
      <c r="B24" s="33"/>
      <c r="C24" s="33"/>
      <c r="D24" s="39"/>
      <c r="E24" s="40"/>
      <c r="F24" s="40"/>
      <c r="G24" s="40"/>
      <c r="H24" s="40"/>
      <c r="I24" s="38"/>
      <c r="J24" s="33"/>
      <c r="K24" s="33"/>
      <c r="L24" s="38"/>
      <c r="M24" s="41"/>
      <c r="N24" s="33"/>
    </row>
    <row r="25" ht="25" customHeight="1">
      <c r="A25" s="3"/>
      <c r="B25" s="33"/>
      <c r="C25" s="33"/>
      <c r="D25" s="39"/>
      <c r="E25" s="40"/>
      <c r="F25" s="40"/>
      <c r="G25" s="40"/>
      <c r="H25" s="40"/>
      <c r="I25" s="38"/>
      <c r="J25" s="33"/>
      <c r="K25" s="33"/>
      <c r="L25" s="38"/>
      <c r="M25" s="41"/>
      <c r="N25" s="33"/>
    </row>
    <row r="26" ht="25" customHeight="1">
      <c r="A26" s="3"/>
      <c r="B26" s="33"/>
      <c r="C26" s="33"/>
      <c r="D26" s="39"/>
      <c r="E26" s="40"/>
      <c r="F26" s="40"/>
      <c r="G26" s="40"/>
      <c r="H26" s="40"/>
      <c r="I26" s="38"/>
      <c r="J26" s="33"/>
      <c r="K26" s="33"/>
      <c r="L26" s="38"/>
      <c r="M26" s="41"/>
      <c r="N26" s="33"/>
    </row>
    <row r="27" ht="25" customHeight="1">
      <c r="A27" s="3"/>
      <c r="B27" s="33"/>
      <c r="C27" s="33"/>
      <c r="D27" s="39"/>
      <c r="E27" s="40"/>
      <c r="F27" s="40"/>
      <c r="G27" s="40"/>
      <c r="H27" s="40"/>
      <c r="I27" s="38"/>
      <c r="J27" s="33"/>
      <c r="K27" s="33"/>
      <c r="L27" s="38"/>
      <c r="M27" s="41"/>
      <c r="N27" s="33"/>
    </row>
    <row r="28" ht="25" customHeight="1">
      <c r="A28" s="3"/>
      <c r="B28" s="33"/>
      <c r="C28" s="33"/>
      <c r="D28" s="39"/>
      <c r="E28" s="40"/>
      <c r="F28" s="40"/>
      <c r="G28" s="40"/>
      <c r="H28" s="40"/>
      <c r="I28" s="38"/>
      <c r="J28" s="33"/>
      <c r="K28" s="33"/>
      <c r="L28" s="38"/>
      <c r="M28" s="41"/>
      <c r="N28" s="33"/>
    </row>
    <row r="29" ht="25" customHeight="1">
      <c r="A29" s="3"/>
      <c r="B29" s="33"/>
      <c r="C29" s="33"/>
      <c r="D29" s="39"/>
      <c r="E29" s="40"/>
      <c r="F29" s="40"/>
      <c r="G29" s="40"/>
      <c r="H29" s="40"/>
      <c r="I29" s="38"/>
      <c r="J29" s="33"/>
      <c r="K29" s="33"/>
      <c r="L29" s="38"/>
      <c r="M29" s="41"/>
      <c r="N29" s="33"/>
    </row>
    <row r="30" ht="25" customHeight="1">
      <c r="A30" s="3"/>
      <c r="B30" s="33"/>
      <c r="C30" s="33"/>
      <c r="D30" s="39"/>
      <c r="E30" s="40"/>
      <c r="F30" s="40"/>
      <c r="G30" s="40"/>
      <c r="H30" s="40"/>
      <c r="I30" s="38"/>
      <c r="J30" s="33"/>
      <c r="K30" s="33"/>
      <c r="L30" s="38"/>
      <c r="M30" s="41"/>
      <c r="N30" s="33"/>
    </row>
    <row r="31" ht="25" customHeight="1">
      <c r="A31" s="3"/>
      <c r="B31" s="33"/>
      <c r="C31" s="33"/>
      <c r="D31" s="39"/>
      <c r="E31" s="40"/>
      <c r="F31" s="40"/>
      <c r="G31" s="40"/>
      <c r="H31" s="40"/>
      <c r="I31" s="38"/>
      <c r="J31" s="33"/>
      <c r="K31" s="33"/>
      <c r="L31" s="38"/>
      <c r="M31" s="41"/>
      <c r="N31" s="33"/>
    </row>
    <row r="32" ht="25" customHeight="1">
      <c r="A32" s="3"/>
      <c r="B32" s="33"/>
      <c r="C32" s="33"/>
      <c r="D32" s="39"/>
      <c r="E32" s="40"/>
      <c r="F32" s="40"/>
      <c r="G32" s="40"/>
      <c r="H32" s="40"/>
      <c r="I32" s="38"/>
      <c r="J32" s="33"/>
      <c r="K32" s="33"/>
      <c r="L32" s="38"/>
      <c r="M32" s="41"/>
      <c r="N32" s="33"/>
    </row>
    <row r="33" ht="25" customHeight="1">
      <c r="A33" s="3"/>
      <c r="B33" s="33"/>
      <c r="C33" s="33"/>
      <c r="D33" s="39"/>
      <c r="E33" s="40"/>
      <c r="F33" s="40"/>
      <c r="G33" s="40"/>
      <c r="H33" s="40"/>
      <c r="I33" s="38"/>
      <c r="J33" s="33"/>
      <c r="K33" s="33"/>
      <c r="L33" s="38"/>
      <c r="M33" s="41"/>
      <c r="N33" s="33"/>
    </row>
    <row r="34" ht="25" customHeight="1">
      <c r="A34" s="3"/>
      <c r="B34" s="33"/>
      <c r="C34" s="33"/>
      <c r="D34" s="39"/>
      <c r="E34" s="40"/>
      <c r="F34" s="40"/>
      <c r="G34" s="40"/>
      <c r="H34" s="40"/>
      <c r="I34" s="38"/>
      <c r="J34" s="33"/>
      <c r="K34" s="33"/>
      <c r="L34" s="38"/>
      <c r="M34" s="41"/>
      <c r="N34" s="33"/>
    </row>
    <row r="35" ht="25" customHeight="1">
      <c r="A35" s="3"/>
      <c r="B35" s="33"/>
      <c r="C35" s="33"/>
      <c r="D35" s="39"/>
      <c r="E35" s="40"/>
      <c r="F35" s="40"/>
      <c r="G35" s="40"/>
      <c r="H35" s="40"/>
      <c r="I35" s="38"/>
      <c r="J35" s="33"/>
      <c r="K35" s="33"/>
      <c r="L35" s="38"/>
      <c r="M35" s="41"/>
      <c r="N35" s="33"/>
    </row>
    <row r="36" ht="25" customHeight="1">
      <c r="A36" s="3"/>
      <c r="B36" s="33"/>
      <c r="C36" s="33"/>
      <c r="D36" s="39"/>
      <c r="E36" s="40"/>
      <c r="F36" s="40"/>
      <c r="G36" s="40"/>
      <c r="H36" s="40"/>
      <c r="I36" s="38"/>
      <c r="J36" s="33"/>
      <c r="K36" s="33"/>
      <c r="L36" s="38"/>
      <c r="M36" s="41"/>
      <c r="N36" s="33"/>
    </row>
    <row r="37" ht="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ht="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ht="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ht="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ht="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ht="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ht="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ht="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</sheetData>
  <mergeCells>
    <mergeCell ref="B3:N3"/>
    <mergeCell ref="B4:N4"/>
    <mergeCell ref="B6:N6"/>
    <mergeCell ref="B9:N9"/>
    <mergeCell ref="B11:N11"/>
  </mergeCells>
  <dataValidations count="8">
    <dataValidation type="date" operator="between" sqref="I17:I36">
      <formula1>1</formula1>
      <formula2>73415</formula2>
    </dataValidation>
    <dataValidation type="date" operator="between" sqref="L17:L36">
      <formula1>1</formula1>
      <formula2>73415</formula2>
    </dataValidation>
    <dataValidation type="decimal" operator="between" sqref="D17:D36">
      <formula1>0</formula1>
      <formula2>1</formula2>
    </dataValidation>
    <dataValidation type="decimal" operator="between" sqref="E17:F36">
      <formula1>0</formula1>
      <formula2>1000000000000</formula2>
    </dataValidation>
    <dataValidation type="decimal" operator="between" sqref="G17:G36">
      <formula1>-1000000000000</formula1>
      <formula2>1000000000000</formula2>
    </dataValidation>
    <dataValidation type="decimal" operator="between" sqref="H17:H36">
      <formula1>0</formula1>
      <formula2>1000000000000</formula2>
    </dataValidation>
    <dataValidation type="list" sqref="K17:K36">
      <formula1>"Active,Realized"</formula1>
    </dataValidation>
    <dataValidation type="list" sqref="C17:C36">
      <formula1>"Multifamily,Office,Retail,Industrial,Medical Office,Mixed-Use,Land,Other"</formula1>
    </dataValidation>
  </dataValidations>
  <pageMargins left="0.3" right="0.3" top="0.45" bottom="0.45" header="0.2" footer="0.2"/>
  <pageSetup paperSize="8" orientation="landscape" fitToWidth="1" fitToHeight="0"/>
  <tableParts count="1">
    <tablePart ns1:id="R70f8bc160b874a3b"/>
  </tableParts>
</worksheet>
</file>

<file path=xl/worksheets/sheet3.xml><?xml version="1.0" encoding="utf-8"?>
<worksheet xmlns="http://schemas.openxmlformats.org/spreadsheetml/2006/main">
  <sheetPr>
    <tabColor rgb="FFB07D2E"/>
    <pageSetUpPr fitToPage="1"/>
  </sheetPr>
  <sheetViews>
    <sheetView showGridLines="0" workbookViewId="0" zoomScale="70">
      <pane ySplit="10" topLeftCell="A11" activePane="bottomLeft" state="frozen"/>
    </sheetView>
  </sheetViews>
  <sheetFormatPr defaultRowHeight="15"/>
  <cols>
    <col min="1" max="1" width="3" hidden="0" customWidth="1"/>
    <col min="2" max="2" width="28" hidden="0" customWidth="1"/>
    <col min="3" max="3" width="30" hidden="0" customWidth="1"/>
    <col min="4" max="4" width="58" hidden="0" customWidth="1"/>
    <col min="5" max="5" width="68" hidden="0" customWidth="1"/>
  </cols>
  <sheetData>
    <row r="1" ht="13" customHeight="1">
      <c r="A1" s="3"/>
      <c r="B1" s="3"/>
      <c r="C1" s="3"/>
      <c r="D1" s="3"/>
      <c r="E1" s="3"/>
    </row>
    <row r="2" ht="25" customHeight="1">
      <c r="A2" s="3"/>
      <c r="B2" s="4" t="str">
        <v>H EQUITIES</v>
      </c>
      <c r="C2" s="3"/>
      <c r="D2" s="3"/>
      <c r="E2" s="3"/>
    </row>
    <row r="3" ht="40" customHeight="1">
      <c r="A3" s="3"/>
      <c r="B3" s="5" t="str">
        <v>The formulas, explained</v>
      </c>
      <c r="C3" s="5"/>
      <c r="D3" s="5"/>
      <c r="E3" s="5"/>
    </row>
    <row r="4" ht="32" customHeight="1">
      <c r="A4" s="3"/>
      <c r="B4" s="8" t="str">
        <v>Follow a result back to its inputs. Repeated rows use the same calculation with the row number changed.</v>
      </c>
      <c r="C4" s="8"/>
      <c r="D4" s="8"/>
      <c r="E4" s="8"/>
    </row>
    <row r="5" ht="25" customHeight="1">
      <c r="A5" s="3"/>
      <c r="B5" s="3"/>
      <c r="C5" s="3"/>
      <c r="D5" s="3"/>
      <c r="E5" s="3"/>
    </row>
    <row r="6" ht="29" customHeight="1">
      <c r="A6" s="3"/>
      <c r="B6" s="10" t="str">
        <v>No macros. No external workbook links. Save your completed workbook privately.</v>
      </c>
      <c r="C6" s="10"/>
      <c r="D6" s="10"/>
      <c r="E6" s="10"/>
    </row>
    <row r="7" ht="25" customHeight="1">
      <c r="A7" s="3"/>
      <c r="B7" s="3"/>
      <c r="C7" s="3"/>
      <c r="D7" s="3"/>
      <c r="E7" s="3"/>
    </row>
    <row r="8" ht="34" customHeight="1">
      <c r="A8" s="3"/>
      <c r="B8" s="21" t="str">
        <v>1. Replace the amber example inputs.  2. Review the calculated results and red flags.  3. Reconcile your figures to the original records.</v>
      </c>
      <c r="C8" s="21" t="str">
        <v>1. Replace the amber example inputs.  2. Review the calculated results and red flags.  3. Reconcile your figures to the original records.</v>
      </c>
      <c r="D8" s="21" t="str">
        <v>1. Replace the amber example inputs.  2. Review the calculated results and red flags.  3. Reconcile your figures to the original records.</v>
      </c>
      <c r="E8" s="21" t="str">
        <v>1. Replace the amber example inputs.  2. Review the calculated results and red flags.  3. Reconcile your figures to the original records.</v>
      </c>
    </row>
    <row r="9" ht="25" customHeight="1">
      <c r="A9" s="3"/>
      <c r="B9" s="3"/>
      <c r="C9" s="3"/>
      <c r="D9" s="3"/>
      <c r="E9" s="3"/>
    </row>
    <row r="10" ht="44" customHeight="1">
      <c r="A10" s="3"/>
      <c r="B10" s="30" t="str">
        <v>Calculation</v>
      </c>
      <c r="C10" s="31" t="str">
        <v>Where to find it</v>
      </c>
      <c r="D10" s="31" t="str">
        <v>Excel formula (first cell)</v>
      </c>
      <c r="E10" s="32" t="str">
        <v>In plain English</v>
      </c>
    </row>
    <row r="11" ht="85" customHeight="1">
      <c r="A11" s="3"/>
      <c r="B11" s="43" t="str">
        <v>Active property value</v>
      </c>
      <c r="C11" s="42" t="str">
        <v>Portfolio!C8</v>
      </c>
      <c r="D11" s="44" t="str">
        <v>=IF(COUNTIF(Properties!K17:K36,"Active")=0,"Enter properties",IF(COUNTIFS(Properties!K17:K36,"Active",Properties!E17:E36,"&lt;&gt;")&lt;COUNTIF(Properties!K17:K36,"Active"),"Complete inputs",SUMIFS(Properties!E17:E36,Properties!K17:K36,"Active")))</v>
      </c>
      <c r="E11" s="42" t="str">
        <v>Sum current values for Active properties. This is the entire property value, not your share.</v>
      </c>
    </row>
    <row r="12" ht="85" customHeight="1">
      <c r="A12" s="3"/>
      <c r="B12" s="46" t="str">
        <v>Active property debt</v>
      </c>
      <c r="C12" s="45" t="str">
        <v>Portfolio!C9</v>
      </c>
      <c r="D12" s="21" t="str">
        <v>=IF(COUNTIF(Properties!K17:K36,"Active")=0,"Enter properties",IF(COUNTIFS(Properties!K17:K36,"Active",Properties!F17:F36,"&lt;&gt;")&lt;COUNTIF(Properties!K17:K36,"Active"),"Complete inputs",SUMIFS(Properties!F17:F36,Properties!K17:K36,"Active")))</v>
      </c>
      <c r="E12" s="45" t="str">
        <v>Sum full outstanding property debt for Active properties.</v>
      </c>
    </row>
    <row r="13" ht="56" customHeight="1">
      <c r="A13" s="3"/>
      <c r="B13" s="43" t="str">
        <v>Whole-property equity</v>
      </c>
      <c r="C13" s="42" t="str">
        <v>Portfolio!C10</v>
      </c>
      <c r="D13" s="44" t="str">
        <v>=IF(COUNT(C8:C9)&lt;2,"Complete inputs",C8-C9)</v>
      </c>
      <c r="E13" s="42" t="str">
        <v>Current property value less property debt. This excludes transaction costs, preferred capital and other liabilities.</v>
      </c>
    </row>
    <row r="14" ht="85" customHeight="1">
      <c r="A14" s="3"/>
      <c r="B14" s="46" t="str">
        <v>Ownership-weighted equity</v>
      </c>
      <c r="C14" s="45" t="str">
        <v>Portfolio!C11</v>
      </c>
      <c r="D14" s="21" t="str">
        <v>=IF(COUNTIF(Properties!K17:K36,"Active")=0,"Enter properties",IF(COUNTIFS(Properties!K17:K36,"Active",G17:G36,"Add figures")+COUNTIFS(Properties!K17:K36,"Active",B17:B36,"")&gt;0,"Complete inputs",SUMIFS(G17:G36,Properties!K17:K36,"Active")))</v>
      </c>
      <c r="E14" s="45" t="str">
        <v>Sum each Active property’s equity × your ownership percentage. It is not a liquidation-value or guarantee estimate.</v>
      </c>
    </row>
    <row r="15" ht="56" customHeight="1">
      <c r="A15" s="3"/>
      <c r="B15" s="43" t="str">
        <v>Portfolio LTV</v>
      </c>
      <c r="C15" s="42" t="str">
        <v>Portfolio!G8</v>
      </c>
      <c r="D15" s="44" t="str">
        <v>=IF(OR(COUNT(C8:C9)&lt;2,C8=0),"n.a.",C9/C8)</v>
      </c>
      <c r="E15" s="42" t="str">
        <v>Total property debt divided by total property value. This is a weighted portfolio ratio, not an average of property percentages.</v>
      </c>
    </row>
    <row r="16" ht="85" customHeight="1">
      <c r="A16" s="3"/>
      <c r="B16" s="46" t="str">
        <v>Active property NOI</v>
      </c>
      <c r="C16" s="45" t="str">
        <v>Portfolio!G9</v>
      </c>
      <c r="D16" s="21" t="str">
        <v>=IF(COUNTIF(Properties!K17:K36,"Active")=0,"Enter properties",IF(COUNTIFS(Properties!K17:K36,"Active",Properties!G17:G36,"&lt;&gt;")&lt;COUNTIF(Properties!K17:K36,"Active"),"Complete inputs",SUMIFS(Properties!G17:G36,Properties!K17:K36,"Active")))</v>
      </c>
      <c r="E16" s="45" t="str">
        <v>Sum full annual NOI for Active properties.</v>
      </c>
    </row>
    <row r="17" ht="85" customHeight="1">
      <c r="A17" s="3"/>
      <c r="B17" s="43" t="str">
        <v>Active property debt service</v>
      </c>
      <c r="C17" s="42" t="str">
        <v>Portfolio!G10</v>
      </c>
      <c r="D17" s="44" t="str">
        <v>=IF(COUNTIF(Properties!K17:K36,"Active")=0,"Enter properties",IF(COUNTIFS(Properties!K17:K36,"Active",Properties!H17:H36,"&lt;&gt;")&lt;COUNTIF(Properties!K17:K36,"Active"),"Complete inputs",SUMIFS(Properties!H17:H36,Properties!K17:K36,"Active")))</v>
      </c>
      <c r="E17" s="42" t="str">
        <v>Sum full annual debt service for Active properties.</v>
      </c>
    </row>
    <row r="18" ht="56" customHeight="1">
      <c r="A18" s="3"/>
      <c r="B18" s="46" t="str">
        <v>Portfolio DSCR</v>
      </c>
      <c r="C18" s="45" t="str">
        <v>Portfolio!G11</v>
      </c>
      <c r="D18" s="21" t="str">
        <v>=IF(OR(COUNT(G9:G10)&lt;2,G10=0),"n.a.",G9/G10)</v>
      </c>
      <c r="E18" s="45" t="str">
        <v>Full portfolio NOI divided by full portfolio debt service.</v>
      </c>
    </row>
    <row r="19" ht="56" customHeight="1">
      <c r="A19" s="3"/>
      <c r="B19" s="43" t="str">
        <v>Property name</v>
      </c>
      <c r="C19" s="42" t="str">
        <v>Portfolio!B17:B36</v>
      </c>
      <c r="D19" s="44" t="str">
        <v>=IF(Properties!B17="","",IF(ISBLANK(Properties!B17),"",Properties!B17))</v>
      </c>
      <c r="E19" s="42" t="str">
        <v>Links the property identity from the matching input row.</v>
      </c>
    </row>
    <row r="20" ht="56" customHeight="1">
      <c r="A20" s="3"/>
      <c r="B20" s="46" t="str">
        <v>Ownership share</v>
      </c>
      <c r="C20" s="45" t="str">
        <v>Portfolio!C17:C36</v>
      </c>
      <c r="D20" s="21" t="str">
        <v>=IF(Properties!B17="","",IF(ISBLANK(Properties!D17),"",Properties!D17))</v>
      </c>
      <c r="E20" s="45" t="str">
        <v>Links your ownership percentage.</v>
      </c>
    </row>
    <row r="21" ht="56" customHeight="1">
      <c r="A21" s="3"/>
      <c r="B21" s="43" t="str">
        <v>Property value</v>
      </c>
      <c r="C21" s="42" t="str">
        <v>Portfolio!D17:D36</v>
      </c>
      <c r="D21" s="44" t="str">
        <v>=IF(Properties!B17="","",IF(ISBLANK(Properties!E17),"",Properties!E17))</v>
      </c>
      <c r="E21" s="42" t="str">
        <v>Links the current property-value estimate.</v>
      </c>
    </row>
    <row r="22" ht="56" customHeight="1">
      <c r="A22" s="3"/>
      <c r="B22" s="46" t="str">
        <v>Property debt</v>
      </c>
      <c r="C22" s="45" t="str">
        <v>Portfolio!E17:E36</v>
      </c>
      <c r="D22" s="21" t="str">
        <v>=IF(Properties!B17="","",IF(ISBLANK(Properties!F17),"",Properties!F17))</v>
      </c>
      <c r="E22" s="45" t="str">
        <v>Links outstanding property debt.</v>
      </c>
    </row>
    <row r="23" ht="56" customHeight="1">
      <c r="A23" s="3"/>
      <c r="B23" s="43" t="str">
        <v>Ownership status</v>
      </c>
      <c r="C23" s="42" t="str">
        <v>Portfolio!K17:K36</v>
      </c>
      <c r="D23" s="44" t="str">
        <v>=IF(Properties!B17="","",IF(ISBLANK(Properties!K17),"",Properties!K17))</v>
      </c>
      <c r="E23" s="42" t="str">
        <v>Links the Active or Realized status used by the summary.</v>
      </c>
    </row>
    <row r="24" ht="56" customHeight="1">
      <c r="A24" s="3"/>
      <c r="B24" s="46" t="str">
        <v>Property equity</v>
      </c>
      <c r="C24" s="45" t="str">
        <v>Portfolio!F17:F36</v>
      </c>
      <c r="D24" s="21" t="str">
        <v>=IF(B17="","",IF(COUNT(D17:E17)&lt;2,"Add figures",D17-E17))</v>
      </c>
      <c r="E24" s="45" t="str">
        <v>Property value less debt. Negative equity stays negative.</v>
      </c>
    </row>
    <row r="25" ht="56" customHeight="1">
      <c r="A25" s="3"/>
      <c r="B25" s="43" t="str">
        <v>Your equity by property</v>
      </c>
      <c r="C25" s="42" t="str">
        <v>Portfolio!G17:G36</v>
      </c>
      <c r="D25" s="44" t="str">
        <v>=IF(B17="","",IF(COUNT(C17,F17)&lt;2,"Add figures",C17*F17))</v>
      </c>
      <c r="E25" s="42" t="str">
        <v>Multiply whole-property equity by your actual ownership percentage.</v>
      </c>
    </row>
    <row r="26" ht="56" customHeight="1">
      <c r="A26" s="3"/>
      <c r="B26" s="46" t="str">
        <v>Property LTV</v>
      </c>
      <c r="C26" s="45" t="str">
        <v>Portfolio!H17:H36</v>
      </c>
      <c r="D26" s="21" t="str">
        <v>=IF(B17="","",IF(OR(COUNT(D17:E17)&lt;2,D17=0),"n.a.",E17/D17))</v>
      </c>
      <c r="E26" s="45" t="str">
        <v>Debt divided by property value. Zero value has no meaningful ratio.</v>
      </c>
    </row>
    <row r="27" ht="56" customHeight="1">
      <c r="A27" s="3"/>
      <c r="B27" s="43" t="str">
        <v>Property DSCR</v>
      </c>
      <c r="C27" s="42" t="str">
        <v>Portfolio!I17:I36</v>
      </c>
      <c r="D27" s="44" t="str">
        <v>=IF(B17="","",IF(OR(COUNT(Properties!G17:H17)&lt;2,Properties!H17=0),"n.a.",Properties!G17/Properties!H17))</v>
      </c>
      <c r="E27" s="42" t="str">
        <v>Annual property NOI divided by annual property debt service. Zero debt service is shown as n.a.</v>
      </c>
    </row>
    <row r="28" ht="56" customHeight="1">
      <c r="A28" s="3"/>
      <c r="B28" s="46" t="str">
        <v>Days to debt maturity</v>
      </c>
      <c r="C28" s="45" t="str">
        <v>Portfolio!J17:J36</v>
      </c>
      <c r="D28" s="21" t="str">
        <v>=IF(OR(B17="",K17&lt;&gt;"Active",E17=0),"",IF(COUNT(Properties!I17,$J$8)&lt;2,"Enter dates",Properties!I17-$J$8))</v>
      </c>
      <c r="E28" s="45" t="str">
        <v>Debt maturity date less the Portfolio as-of date. Excludes realized properties and properties with zero debt.</v>
      </c>
    </row>
    <row r="29" ht="115" customHeight="1">
      <c r="A29" s="3"/>
      <c r="B29" s="43" t="str">
        <v>Property review flag</v>
      </c>
      <c r="C29" s="42" t="str">
        <v>Portfolio!L17:L36</v>
      </c>
      <c r="D29" s="44" t="str">
        <v>=IF(B17="","",IF(K17="Realized","Historical",IF(K17&lt;&gt;"Active","Set status",IF(COUNT(Properties!D17:H17)&lt;5,"Complete inputs",IF(AND(E17&gt;0,NOT(ISNUMBER(Properties!I17))),"Add maturity",IF(NOT(ISNUMBER($J$8)),"Set as-of date",IF(AND(ISNUMBER(J17),J17&lt;0),"Past maturity",IF(AND(ISNUMBER(J17),J17&lt;=180),"Matures within 180d","Current"))))))))</v>
      </c>
      <c r="E29" s="42" t="str">
        <v>Check status and required numeric inputs first, then missing maturity, past maturity or maturity within 180 days. Realized properties remain historical.</v>
      </c>
    </row>
    <row r="30" ht="25" customHeight="1">
      <c r="A30" s="3"/>
      <c r="B30" s="3"/>
      <c r="C30" s="3"/>
      <c r="D30" s="3"/>
      <c r="E30" s="3"/>
    </row>
    <row r="31" ht="25" customHeight="1">
      <c r="A31" s="3"/>
      <c r="B31" s="3"/>
      <c r="C31" s="3"/>
      <c r="D31" s="3"/>
      <c r="E31" s="3"/>
    </row>
    <row r="32" ht="25" customHeight="1">
      <c r="A32" s="3"/>
      <c r="B32" s="3"/>
      <c r="C32" s="3"/>
      <c r="D32" s="3"/>
      <c r="E32" s="3"/>
    </row>
    <row r="33" ht="25" customHeight="1">
      <c r="A33" s="3"/>
      <c r="B33" s="3"/>
      <c r="C33" s="3"/>
      <c r="D33" s="3"/>
      <c r="E33" s="3"/>
    </row>
    <row r="34" ht="25" customHeight="1">
      <c r="A34" s="3"/>
      <c r="B34" s="3"/>
      <c r="C34" s="3"/>
      <c r="D34" s="3"/>
      <c r="E34" s="3"/>
    </row>
  </sheetData>
  <mergeCells>
    <mergeCell ref="B3:E3"/>
    <mergeCell ref="B4:E4"/>
    <mergeCell ref="B6:E6"/>
    <mergeCell ref="B8:E8"/>
  </mergeCells>
  <pageMargins left="0.3" right="0.3" top="0.45" bottom="0.45" header="0.2" footer="0.2"/>
  <pageSetup paperSize="8" orientation="landscape" fitToWidth="1" fitToHeight="0"/>
</worksheet>
</file>